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60" windowWidth="22020" windowHeight="9288" activeTab="6"/>
  </bookViews>
  <sheets>
    <sheet name="2079" sheetId="1" r:id="rId1"/>
    <sheet name="Notes" sheetId="2" r:id="rId2"/>
    <sheet name="2080" sheetId="3" r:id="rId3"/>
    <sheet name="2081" sheetId="4" r:id="rId4"/>
    <sheet name="2068" sheetId="5" r:id="rId5"/>
    <sheet name="PP23" sheetId="6" r:id="rId6"/>
    <sheet name="2067" sheetId="7" r:id="rId7"/>
  </sheets>
  <calcPr calcId="144525"/>
</workbook>
</file>

<file path=xl/calcChain.xml><?xml version="1.0" encoding="utf-8"?>
<calcChain xmlns="http://schemas.openxmlformats.org/spreadsheetml/2006/main">
  <c r="B41" i="7" l="1"/>
  <c r="B43" i="7" s="1"/>
  <c r="C24" i="7"/>
  <c r="G17" i="7"/>
  <c r="G14" i="7"/>
  <c r="B51" i="6" l="1"/>
  <c r="B57" i="6"/>
  <c r="C32" i="6"/>
  <c r="B37" i="6" s="1"/>
  <c r="B42" i="6" s="1"/>
  <c r="B45" i="6" s="1"/>
  <c r="C28" i="6"/>
  <c r="G10" i="6"/>
  <c r="G14" i="6" s="1"/>
  <c r="B59" i="5" l="1"/>
  <c r="C27" i="5"/>
  <c r="I9" i="5"/>
  <c r="B43" i="4" l="1"/>
  <c r="B49" i="4" s="1"/>
  <c r="B51" i="4" s="1"/>
  <c r="C28" i="4"/>
  <c r="C30" i="4" s="1"/>
  <c r="C34" i="4" s="1"/>
  <c r="G11" i="4"/>
  <c r="G13" i="4" s="1"/>
  <c r="B62" i="3"/>
  <c r="B50" i="3"/>
  <c r="B48" i="3"/>
  <c r="B70" i="3"/>
  <c r="C28" i="3"/>
  <c r="C30" i="3" s="1"/>
  <c r="C34" i="3" s="1"/>
  <c r="B39" i="3" s="1"/>
  <c r="B42" i="3" s="1"/>
  <c r="I10" i="3"/>
  <c r="I12" i="3" s="1"/>
  <c r="B55" i="1" l="1"/>
  <c r="B58" i="1" s="1"/>
  <c r="B46" i="1"/>
  <c r="B44" i="1"/>
  <c r="B38" i="1"/>
  <c r="B35" i="1"/>
  <c r="C25" i="1"/>
  <c r="C27" i="1" s="1"/>
  <c r="C31" i="1" s="1"/>
  <c r="H10" i="1"/>
  <c r="H12" i="1" s="1"/>
</calcChain>
</file>

<file path=xl/sharedStrings.xml><?xml version="1.0" encoding="utf-8"?>
<sst xmlns="http://schemas.openxmlformats.org/spreadsheetml/2006/main" count="662" uniqueCount="491">
  <si>
    <t>TU 2079</t>
  </si>
  <si>
    <t>for income year 2080/81</t>
  </si>
  <si>
    <t>Particulars</t>
  </si>
  <si>
    <t xml:space="preserve">Amount </t>
  </si>
  <si>
    <t>Amount</t>
  </si>
  <si>
    <t xml:space="preserve">Computation of Assessable income from Sole Trader Business </t>
  </si>
  <si>
    <t>Sales</t>
  </si>
  <si>
    <t>Other receipt</t>
  </si>
  <si>
    <t>Importance Notes for Income from Business</t>
  </si>
  <si>
    <t>Points Not included in Business Income</t>
  </si>
  <si>
    <t xml:space="preserve">Expenses Not allowable deduction </t>
  </si>
  <si>
    <t>Note: Pension collection charge and gift collection charge are not allowable deduction. However royalty collection charge, interest collection charge is allowed for deduction.</t>
  </si>
  <si>
    <t>Trading and PL account( sales) diayama-  Business ko hisab</t>
  </si>
  <si>
    <t>Income and expenditure a/c ( Receipt and Payment a/c)- Profession ko hisab ho</t>
  </si>
  <si>
    <t xml:space="preserve">Calculation of Cost of Trading Stock(COTS) </t>
  </si>
  <si>
    <t>Or,</t>
  </si>
  <si>
    <t>COGS= opening stock+ purchase related cost-closing stock</t>
  </si>
  <si>
    <t>Opening stock</t>
  </si>
  <si>
    <t>xxx</t>
  </si>
  <si>
    <t>Add: Purchase</t>
  </si>
  <si>
    <t>Custom duty</t>
  </si>
  <si>
    <t>Excise duty</t>
  </si>
  <si>
    <t>Carriage inward, octroi, freight</t>
  </si>
  <si>
    <t>Wages</t>
  </si>
  <si>
    <t>Xxx</t>
  </si>
  <si>
    <t>Manufacturing cost</t>
  </si>
  <si>
    <t>Total</t>
  </si>
  <si>
    <t>Less: Closing stock</t>
  </si>
  <si>
    <t xml:space="preserve">Xxx </t>
  </si>
  <si>
    <t xml:space="preserve">Cost of Trading stock </t>
  </si>
  <si>
    <t>Note: If Cost price and market price of stock or assets is given we considered cost price and market price whichever is concept</t>
  </si>
  <si>
    <t>Cost price of stock Rs.50000</t>
  </si>
  <si>
    <t>Market price of Stock Rs. 48000</t>
  </si>
  <si>
    <t>(whichever is less)</t>
  </si>
  <si>
    <t>48000 is considered as value of stock.</t>
  </si>
  <si>
    <t xml:space="preserve">Valuation of stock: </t>
  </si>
  <si>
    <t>Adjustment of overvaluation and under valuation</t>
  </si>
  <si>
    <t>Overvaluation RS.=Less Garne</t>
  </si>
  <si>
    <t>Under valuation RS.= Add Garne</t>
  </si>
  <si>
    <t>Overvaluation in %=100+%overvaluation</t>
  </si>
  <si>
    <t>Undervaluation in %=100-% under valuation</t>
  </si>
  <si>
    <t>Actual Closing stock = Given C/s X 100</t>
  </si>
  <si>
    <t>-----------------</t>
  </si>
  <si>
    <t xml:space="preserve">                                        100+ Overvalue %</t>
  </si>
  <si>
    <t>If under valuation  in closing stock in % given</t>
  </si>
  <si>
    <t>---------------------</t>
  </si>
  <si>
    <t xml:space="preserve">                                          100-Under valuation %</t>
  </si>
  <si>
    <t>If Over valuation given in Rs.</t>
  </si>
  <si>
    <t>Actual closing stock= Given C/s- Overvaluation Rs</t>
  </si>
  <si>
    <t>Actual closing stock= Given C/s+ Undervaluation Rs</t>
  </si>
  <si>
    <t>Actual Opening stock = Given O/s X 100</t>
  </si>
  <si>
    <t>--------------------------</t>
  </si>
  <si>
    <t xml:space="preserve">                                                 100+ Overvalue %</t>
  </si>
  <si>
    <t>If under valuation  in Opening stock in % given</t>
  </si>
  <si>
    <t xml:space="preserve">                                              100-Under valuation %</t>
  </si>
  <si>
    <t>Actual Opening stock= Given O/s- Overvaluation Rs</t>
  </si>
  <si>
    <t>Actual Opening stock= Given O/s+ Undervaluation Rs</t>
  </si>
  <si>
    <t>Question</t>
  </si>
  <si>
    <t>Closing stock=40000</t>
  </si>
  <si>
    <t>Opening stock=90000</t>
  </si>
  <si>
    <t>Closing overvalued Rs.10000 and opening stock under valued Rs.20000</t>
  </si>
  <si>
    <t>Req: Actual opening and closing stock</t>
  </si>
  <si>
    <t>Actual Closing stock= Given c/s-overvalued Rs</t>
  </si>
  <si>
    <t>40000-10000=30000</t>
  </si>
  <si>
    <t>Actual opening stock= Given o/s+ Under valued Rs.</t>
  </si>
  <si>
    <t>90000+20000=110000</t>
  </si>
  <si>
    <t>QN.2 Opening stock=200,000=O/s</t>
  </si>
  <si>
    <t xml:space="preserve">        Closing stock=500,000=C/s</t>
  </si>
  <si>
    <t>Opening stock is undervalued by 10%</t>
  </si>
  <si>
    <t>Closing is overvalued by 20%</t>
  </si>
  <si>
    <t>Req: actual opening and closing stock</t>
  </si>
  <si>
    <t>Actual O/s= Given O/s X100/100-10        100-10=90%=0.9</t>
  </si>
  <si>
    <t>200000x100/100-90=222222       or 200000/0.90=222222</t>
  </si>
  <si>
    <t>Actual closing stock=222222</t>
  </si>
  <si>
    <t>Actual C/s= Given C/s x100/100+20</t>
  </si>
  <si>
    <t>500000x100/100+20                 or 500000/1.20= 416667</t>
  </si>
  <si>
    <t>Actual Opening stock=416667</t>
  </si>
  <si>
    <t>100+20%=120% =120/100=1.20</t>
  </si>
  <si>
    <t>100-20%=90%=0.80</t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</si>
  <si>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Final withholding(Final TDS) income like Dividend from Resident company(Net), Interest from Bank(net), House rent received(net) by individual. But rent received by business/company is included income.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</si>
  <si>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General reserve, capital reserve, Profit and Loss A/c.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</si>
  <si>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Refund of income Tax is not included in income but refund of custom duty is included in business income.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</si>
  <si>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Sales of fixed assets or capital assets are capital receipt not included in business income.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</si>
  <si>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Loan taken from bank, private party or unorganized sector are liability not included in business income.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</si>
  <si>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Other than business income are not included in business income.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</si>
  <si>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Income from agriculture, Rent from Agriculture land received by individual is not taxable. However rent from business (vacant land, business land and building) is  included in business income.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</si>
  <si>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House rent received by individual (not business) is final TDS and rent received sole proprietorship business/entity is included in business income.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</si>
  <si>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Gain on partial sold of fixed assets is not included, only if full block is disposed then included in income.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</si>
  <si>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Personal/domestic household expenditure.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</si>
  <si>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Capital expenditure like repayment of loan(personal or business loan), purchase of fixed assets ( furniture, land and building, machinery)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</si>
  <si>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Expenses incurred while taking loan from bank( service charge, valuation charge, legal charge)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</si>
  <si>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Interest paid to bank for personal purpose (like construct residential house, purchase land)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</si>
  <si>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Expenses relating to for an individual providing residence, meal, refreshment, entertainment etc. However those expenses relating to business are allowable deduction.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</si>
  <si>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 xml:space="preserve">Expenses relating to training or higher degree but those expenses directly relating business are allowable deduction. 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</si>
  <si>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Petty cash expenses up to 500 per time (like tea, stationary, award, emergency medical).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</si>
  <si>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Income tax paid, provision for tax, advance tax paid.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</si>
  <si>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Fine and penalties to government or local body(late payment of tax, under billing etc). But fine and penalties for late payment of electricity and telephone bill are fully allowable deduction.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</si>
  <si>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Expenses incurred for tax free income (like gift, prize).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</si>
  <si>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Distribution of profit like transfer to general reserve, provision for dividend and dividend paid.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</si>
  <si>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Provision for bad debt and reserve for bad debt.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</si>
  <si>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Legal Expenses for income tax appeal, tax processing, against tax officer but legal expenses for protecting patent right, business assets, briefing income tax rule are allowable deduction.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</si>
  <si>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Legal expenses for disposal of liability like payment of bank loan or domestic purpose.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</si>
  <si>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Drawing, gift to friend are not allowable deduction.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</si>
  <si>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Salary paid to wife, son is allowed for deduction when they are employee.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</si>
  <si>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Normal Business/ investment loss more then 7 years.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</si>
  <si>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 xml:space="preserve">Expenses relating to black marketing, tax smugglings are not allowable deduction. </t>
    </r>
  </si>
  <si>
    <r>
      <t>ü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Cash payment more than 50000 at a time  individual or entity even banking service is available. But in following cases cash payment is allowed for deduction.</t>
    </r>
  </si>
  <si>
    <r>
      <t>a.</t>
    </r>
    <r>
      <rPr>
        <sz val="14"/>
        <color theme="1"/>
        <rFont val="Times New Roman"/>
        <family val="1"/>
      </rPr>
      <t xml:space="preserve">     </t>
    </r>
    <r>
      <rPr>
        <sz val="14"/>
        <color theme="1"/>
        <rFont val="Calibri"/>
        <family val="2"/>
        <scheme val="minor"/>
      </rPr>
      <t>Payment to government of Nepal, constitutional body or bank and financial institution.</t>
    </r>
  </si>
  <si>
    <r>
      <t>b.</t>
    </r>
    <r>
      <rPr>
        <sz val="14"/>
        <color theme="1"/>
        <rFont val="Times New Roman"/>
        <family val="1"/>
      </rPr>
      <t xml:space="preserve">     </t>
    </r>
    <r>
      <rPr>
        <sz val="14"/>
        <color theme="1"/>
        <rFont val="Calibri"/>
        <family val="2"/>
        <scheme val="minor"/>
      </rPr>
      <t>Payment for farmer or producer product primary agriculture product.</t>
    </r>
  </si>
  <si>
    <r>
      <t>c.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Payment if banking service is not available surrounding 10 KM.</t>
    </r>
  </si>
  <si>
    <r>
      <t>d.</t>
    </r>
    <r>
      <rPr>
        <sz val="14"/>
        <color theme="1"/>
        <rFont val="Times New Roman"/>
        <family val="1"/>
      </rPr>
      <t xml:space="preserve">     </t>
    </r>
    <r>
      <rPr>
        <sz val="14"/>
        <color theme="1"/>
        <rFont val="Calibri"/>
        <family val="2"/>
        <scheme val="minor"/>
      </rPr>
      <t>Payment for retirement contribution.</t>
    </r>
  </si>
  <si>
    <r>
      <t>e.</t>
    </r>
    <r>
      <rPr>
        <sz val="14"/>
        <color theme="1"/>
        <rFont val="Times New Roman"/>
        <family val="1"/>
      </rPr>
      <t xml:space="preserve">     </t>
    </r>
    <r>
      <rPr>
        <sz val="14"/>
        <color theme="1"/>
        <rFont val="Calibri"/>
        <family val="2"/>
        <scheme val="minor"/>
      </rPr>
      <t>At the time of banking service is closed.</t>
    </r>
  </si>
  <si>
    <r>
      <t>व्यवसायबाट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हुने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महत्वपूर्ण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नोटहरू</t>
    </r>
  </si>
  <si>
    <r>
      <t>व्यवसायिक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नभएका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बुँदाहरू</t>
    </r>
  </si>
  <si>
    <r>
      <t xml:space="preserve"> </t>
    </r>
    <r>
      <rPr>
        <b/>
        <sz val="14"/>
        <color theme="1"/>
        <rFont val="Nirmala UI"/>
        <family val="2"/>
      </rPr>
      <t>अन्तिम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रोक्का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अन्तिम</t>
    </r>
    <r>
      <rPr>
        <b/>
        <sz val="14"/>
        <color theme="1"/>
        <rFont val="Calibri"/>
        <family val="2"/>
        <scheme val="minor"/>
      </rPr>
      <t xml:space="preserve"> TDS) </t>
    </r>
    <r>
      <rPr>
        <b/>
        <sz val="14"/>
        <color theme="1"/>
        <rFont val="Nirmala UI"/>
        <family val="2"/>
      </rPr>
      <t>आम्दानी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जस्तै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आवासीय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कम्पनीबाट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लाभांश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खुद</t>
    </r>
    <r>
      <rPr>
        <b/>
        <sz val="14"/>
        <color theme="1"/>
        <rFont val="Calibri"/>
        <family val="2"/>
        <scheme val="minor"/>
      </rPr>
      <t xml:space="preserve">), </t>
    </r>
    <r>
      <rPr>
        <b/>
        <sz val="14"/>
        <color theme="1"/>
        <rFont val="Nirmala UI"/>
        <family val="2"/>
      </rPr>
      <t>बैंकबाट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ब्याज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खुद</t>
    </r>
    <r>
      <rPr>
        <b/>
        <sz val="14"/>
        <color theme="1"/>
        <rFont val="Calibri"/>
        <family val="2"/>
        <scheme val="minor"/>
      </rPr>
      <t xml:space="preserve">), </t>
    </r>
    <r>
      <rPr>
        <b/>
        <sz val="14"/>
        <color theme="1"/>
        <rFont val="Nirmala UI"/>
        <family val="2"/>
      </rPr>
      <t>व्यक्तिले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प्राप्त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गरेको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घर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भाडा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खुद</t>
    </r>
    <r>
      <rPr>
        <b/>
        <sz val="14"/>
        <color theme="1"/>
        <rFont val="Calibri"/>
        <family val="2"/>
        <scheme val="minor"/>
      </rPr>
      <t>)</t>
    </r>
    <r>
      <rPr>
        <b/>
        <sz val="14"/>
        <color theme="1"/>
        <rFont val="Nirmala UI"/>
        <family val="2"/>
      </rPr>
      <t>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theme="1"/>
        <rFont val="Nirmala UI"/>
        <family val="2"/>
      </rPr>
      <t>कम्पनीले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प्राप्त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गरेको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भाडा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छ।</t>
    </r>
  </si>
  <si>
    <r>
      <t xml:space="preserve"> </t>
    </r>
    <r>
      <rPr>
        <b/>
        <sz val="14"/>
        <color theme="1"/>
        <rFont val="Nirmala UI"/>
        <family val="2"/>
      </rPr>
      <t>सामान्य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रिजर्भ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पूँजी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रिजर्भ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नाफा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नोक्सान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खाता।</t>
    </r>
  </si>
  <si>
    <r>
      <t xml:space="preserve"> </t>
    </r>
    <r>
      <rPr>
        <b/>
        <sz val="14"/>
        <color theme="1"/>
        <rFont val="Nirmala UI"/>
        <family val="2"/>
      </rPr>
      <t>आयकर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फिर्ता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छैन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भन्सार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शुल्क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फिर्ता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छ।</t>
    </r>
  </si>
  <si>
    <r>
      <t xml:space="preserve"> </t>
    </r>
    <r>
      <rPr>
        <b/>
        <sz val="14"/>
        <color theme="1"/>
        <rFont val="Nirmala UI"/>
        <family val="2"/>
      </rPr>
      <t>स्थिर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सम्पत्ति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पूँजीगत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सम्पत्तिको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बिक्री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पूँजीगत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रसिद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जुन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छैन।</t>
    </r>
  </si>
  <si>
    <r>
      <t xml:space="preserve"> </t>
    </r>
    <r>
      <rPr>
        <b/>
        <sz val="14"/>
        <color theme="1"/>
        <rFont val="Nirmala UI"/>
        <family val="2"/>
      </rPr>
      <t>बैंक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निजी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पक्ष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असंगठित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क्षेत्रबाट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लिइएको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ऋण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छैन।</t>
    </r>
  </si>
  <si>
    <r>
      <t xml:space="preserve"> </t>
    </r>
    <r>
      <rPr>
        <b/>
        <sz val="14"/>
        <color theme="1"/>
        <rFont val="Nirmala UI"/>
        <family val="2"/>
      </rPr>
      <t>व्यवसायिक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बाहेक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अन्य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छैन।</t>
    </r>
  </si>
  <si>
    <r>
      <t xml:space="preserve"> </t>
    </r>
    <r>
      <rPr>
        <b/>
        <sz val="14"/>
        <color theme="1"/>
        <rFont val="Nirmala UI"/>
        <family val="2"/>
      </rPr>
      <t>कृषिबाट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प्राप्त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आय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व्यक्तिले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प्राप्त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गरेको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कृषि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जग्गाको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भाडा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योग्य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छैन।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यद्यपि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व्यवसायबाट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प्राप्त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हुने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भाडा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खाली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जग्गा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व्यावसायिक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जग्गा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भवन</t>
    </r>
    <r>
      <rPr>
        <b/>
        <sz val="14"/>
        <color theme="1"/>
        <rFont val="Calibri"/>
        <family val="2"/>
        <scheme val="minor"/>
      </rPr>
      <t xml:space="preserve">) </t>
    </r>
    <r>
      <rPr>
        <b/>
        <sz val="14"/>
        <color theme="1"/>
        <rFont val="Nirmala UI"/>
        <family val="2"/>
      </rPr>
      <t>व्यवसायिक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आम्दानीमा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छ।</t>
    </r>
  </si>
  <si>
    <r>
      <t xml:space="preserve"> </t>
    </r>
    <r>
      <rPr>
        <b/>
        <sz val="14"/>
        <color theme="1"/>
        <rFont val="Nirmala UI"/>
        <family val="2"/>
      </rPr>
      <t>व्यक्ति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व्यवसाय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होइन</t>
    </r>
    <r>
      <rPr>
        <b/>
        <sz val="14"/>
        <color theme="1"/>
        <rFont val="Calibri"/>
        <family val="2"/>
        <scheme val="minor"/>
      </rPr>
      <t xml:space="preserve">) </t>
    </r>
    <r>
      <rPr>
        <b/>
        <sz val="14"/>
        <color theme="1"/>
        <rFont val="Nirmala UI"/>
        <family val="2"/>
      </rPr>
      <t>ले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प्राप्त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गरेको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घर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भाडा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अन्तिम</t>
    </r>
    <r>
      <rPr>
        <b/>
        <sz val="14"/>
        <color theme="1"/>
        <rFont val="Calibri"/>
        <family val="2"/>
        <scheme val="minor"/>
      </rPr>
      <t xml:space="preserve"> TDS </t>
    </r>
    <r>
      <rPr>
        <b/>
        <sz val="14"/>
        <color theme="1"/>
        <rFont val="Nirmala UI"/>
        <family val="2"/>
      </rPr>
      <t>हो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एकल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स्वामित्व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theme="1"/>
        <rFont val="Nirmala UI"/>
        <family val="2"/>
      </rPr>
      <t>संस्थाले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प्राप्त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गरेको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भाडा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आयमा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छ।</t>
    </r>
  </si>
  <si>
    <r>
      <t>स्थिर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सम्पत्तिको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आंशिक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बिक्रीमा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प्राप्त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लाभ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छैन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यदि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पूर्ण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ब्लक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निकासा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भने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मात्र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आयमा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समावेश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छ।</t>
    </r>
  </si>
  <si>
    <r>
      <t>खर्चहरू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स्वीकार्य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छैन</t>
    </r>
  </si>
  <si>
    <r>
      <t xml:space="preserve"> </t>
    </r>
    <r>
      <rPr>
        <b/>
        <sz val="14"/>
        <color theme="1"/>
        <rFont val="Nirmala UI"/>
        <family val="2"/>
      </rPr>
      <t>व्यक्तिगत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theme="1"/>
        <rFont val="Nirmala UI"/>
        <family val="2"/>
      </rPr>
      <t>घरेलु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घरायसी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खर्च।</t>
    </r>
  </si>
  <si>
    <r>
      <t xml:space="preserve"> </t>
    </r>
    <r>
      <rPr>
        <b/>
        <sz val="14"/>
        <color theme="1"/>
        <rFont val="Nirmala UI"/>
        <family val="2"/>
      </rPr>
      <t>ऋण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व्यक्तिगत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व्यावसायिक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ऋण</t>
    </r>
    <r>
      <rPr>
        <b/>
        <sz val="14"/>
        <color theme="1"/>
        <rFont val="Calibri"/>
        <family val="2"/>
        <scheme val="minor"/>
      </rPr>
      <t xml:space="preserve">), </t>
    </r>
    <r>
      <rPr>
        <b/>
        <sz val="14"/>
        <color theme="1"/>
        <rFont val="Nirmala UI"/>
        <family val="2"/>
      </rPr>
      <t>स्थिर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सम्पत्तिको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खरिद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फर्निचर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जग्गा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भवन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मेसिनरी</t>
    </r>
    <r>
      <rPr>
        <b/>
        <sz val="14"/>
        <color theme="1"/>
        <rFont val="Calibri"/>
        <family val="2"/>
        <scheme val="minor"/>
      </rPr>
      <t xml:space="preserve">) </t>
    </r>
    <r>
      <rPr>
        <b/>
        <sz val="14"/>
        <color theme="1"/>
        <rFont val="Nirmala UI"/>
        <family val="2"/>
      </rPr>
      <t>जस्ता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पूँजीगत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</t>
    </r>
  </si>
  <si>
    <r>
      <t xml:space="preserve"> </t>
    </r>
    <r>
      <rPr>
        <b/>
        <sz val="14"/>
        <color theme="1"/>
        <rFont val="Nirmala UI"/>
        <family val="2"/>
      </rPr>
      <t>बैंकबाट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ऋण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लिँदा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सेवा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शुल्क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मूल्याङ्कन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शुल्क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कानुनी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शुल्क</t>
    </r>
    <r>
      <rPr>
        <b/>
        <sz val="14"/>
        <color theme="1"/>
        <rFont val="Calibri"/>
        <family val="2"/>
        <scheme val="minor"/>
      </rPr>
      <t>)</t>
    </r>
  </si>
  <si>
    <r>
      <t xml:space="preserve"> </t>
    </r>
    <r>
      <rPr>
        <b/>
        <sz val="14"/>
        <color theme="1"/>
        <rFont val="Nirmala UI"/>
        <family val="2"/>
      </rPr>
      <t>व्यक्तिगत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उद्देश्यका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बैंकलाई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तिरेको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ब्याज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जस्तै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आवासीय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घर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निर्माण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जग्गा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खरिद</t>
    </r>
    <r>
      <rPr>
        <b/>
        <sz val="14"/>
        <color theme="1"/>
        <rFont val="Calibri"/>
        <family val="2"/>
        <scheme val="minor"/>
      </rPr>
      <t>)</t>
    </r>
  </si>
  <si>
    <r>
      <t xml:space="preserve"> </t>
    </r>
    <r>
      <rPr>
        <b/>
        <sz val="14"/>
        <color theme="1"/>
        <rFont val="Nirmala UI"/>
        <family val="2"/>
      </rPr>
      <t>आवास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खाना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जलपान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मनोरञ्जन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आदि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प्रदान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गर्ने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व्यक्तिको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सम्बन्धित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यद्यपि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व्यवसायसँग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सम्बन्धित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खर्चहरू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स्वीकार्य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हुन्।</t>
    </r>
  </si>
  <si>
    <r>
      <t xml:space="preserve"> </t>
    </r>
    <r>
      <rPr>
        <b/>
        <sz val="14"/>
        <color theme="1"/>
        <rFont val="Nirmala UI"/>
        <family val="2"/>
      </rPr>
      <t>तालिम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उच्च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डिग्रीसँग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सम्बन्धित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खर्चहरू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व्यवसायसँग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प्रत्यक्ष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रूपमा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सम्बन्धित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खर्चहरू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स्वीकार्य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हुन्।</t>
    </r>
  </si>
  <si>
    <r>
      <t xml:space="preserve"> </t>
    </r>
    <r>
      <rPr>
        <b/>
        <sz val="14"/>
        <color theme="1"/>
        <rFont val="Nirmala UI"/>
        <family val="2"/>
      </rPr>
      <t>प्रति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५००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सम्मको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सानो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नगद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जस्तै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चिया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स्टेशनरी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पुरस्कार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आपतकालीन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चिकित्सा</t>
    </r>
    <r>
      <rPr>
        <b/>
        <sz val="14"/>
        <color theme="1"/>
        <rFont val="Calibri"/>
        <family val="2"/>
        <scheme val="minor"/>
      </rPr>
      <t>)</t>
    </r>
    <r>
      <rPr>
        <b/>
        <sz val="14"/>
        <color theme="1"/>
        <rFont val="Nirmala UI"/>
        <family val="2"/>
      </rPr>
      <t>।</t>
    </r>
  </si>
  <si>
    <r>
      <t xml:space="preserve"> </t>
    </r>
    <r>
      <rPr>
        <b/>
        <sz val="14"/>
        <color theme="1"/>
        <rFont val="Nirmala UI"/>
        <family val="2"/>
      </rPr>
      <t>आयकर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तिरेको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करको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व्यवस्था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अग्रिम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तिरेको।</t>
    </r>
  </si>
  <si>
    <r>
      <t xml:space="preserve"> </t>
    </r>
    <r>
      <rPr>
        <b/>
        <sz val="14"/>
        <color theme="1"/>
        <rFont val="Nirmala UI"/>
        <family val="2"/>
      </rPr>
      <t>सरकार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स्थानीय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निकायलाई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जरिवाना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जरिवाना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करको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ढिलो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अन्डर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बिलिङ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आदि</t>
    </r>
    <r>
      <rPr>
        <b/>
        <sz val="14"/>
        <color theme="1"/>
        <rFont val="Calibri"/>
        <family val="2"/>
        <scheme val="minor"/>
      </rPr>
      <t>)</t>
    </r>
    <r>
      <rPr>
        <b/>
        <sz val="14"/>
        <color theme="1"/>
        <rFont val="Nirmala UI"/>
        <family val="2"/>
      </rPr>
      <t>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बिजुली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टेलिफोन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बिलको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ढिलो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जरिवाना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जरिवाना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पूर्ण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रूपमा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स्वीकार्य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हो।</t>
    </r>
  </si>
  <si>
    <r>
      <t xml:space="preserve"> </t>
    </r>
    <r>
      <rPr>
        <b/>
        <sz val="14"/>
        <color theme="1"/>
        <rFont val="Nirmala UI"/>
        <family val="2"/>
      </rPr>
      <t>करमुक्त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आयको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जस्तै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उपहार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पुरस्कार</t>
    </r>
    <r>
      <rPr>
        <b/>
        <sz val="14"/>
        <color theme="1"/>
        <rFont val="Calibri"/>
        <family val="2"/>
        <scheme val="minor"/>
      </rPr>
      <t>)</t>
    </r>
    <r>
      <rPr>
        <b/>
        <sz val="14"/>
        <color theme="1"/>
        <rFont val="Nirmala UI"/>
        <family val="2"/>
      </rPr>
      <t>।</t>
    </r>
  </si>
  <si>
    <r>
      <t xml:space="preserve"> </t>
    </r>
    <r>
      <rPr>
        <b/>
        <sz val="14"/>
        <color theme="1"/>
        <rFont val="Nirmala UI"/>
        <family val="2"/>
      </rPr>
      <t>सामान्य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रिजर्भमा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स्थानान्तरण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लाभांशको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व्यवस्था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गरिएको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लाभांश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जस्ता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नाफाको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वितरण।</t>
    </r>
  </si>
  <si>
    <r>
      <t xml:space="preserve"> </t>
    </r>
    <r>
      <rPr>
        <b/>
        <sz val="14"/>
        <color theme="1"/>
        <rFont val="Nirmala UI"/>
        <family val="2"/>
      </rPr>
      <t>खराब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ऋणको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व्यवस्था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खराब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ऋणको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आरक्षित।</t>
    </r>
  </si>
  <si>
    <r>
      <t xml:space="preserve"> </t>
    </r>
    <r>
      <rPr>
        <b/>
        <sz val="14"/>
        <color theme="1"/>
        <rFont val="Nirmala UI"/>
        <family val="2"/>
      </rPr>
      <t>आयकर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अपील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कर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प्रशोधन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कर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अधिकारी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विरुद्धको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कानूनी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पेटेन्ट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अधिकार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व्यावसायिक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सम्पत्ति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ब्रीफिंग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आयकर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नियमको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सुरक्षाको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कानूनी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स्वीकार्य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हो।</t>
    </r>
  </si>
  <si>
    <r>
      <t xml:space="preserve"> </t>
    </r>
    <r>
      <rPr>
        <b/>
        <sz val="14"/>
        <color theme="1"/>
        <rFont val="Nirmala UI"/>
        <family val="2"/>
      </rPr>
      <t>बैंक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ऋण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घरेलु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उद्देश्य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जस्ता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दायित्व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निपटानका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कानूनी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खर्च।</t>
    </r>
  </si>
  <si>
    <r>
      <t xml:space="preserve"> </t>
    </r>
    <r>
      <rPr>
        <b/>
        <sz val="14"/>
        <color theme="1"/>
        <rFont val="Nirmala UI"/>
        <family val="2"/>
      </rPr>
      <t>चित्रकला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साथीलाई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उपहार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स्वीकार्य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होइन।</t>
    </r>
  </si>
  <si>
    <r>
      <t xml:space="preserve"> </t>
    </r>
    <r>
      <rPr>
        <b/>
        <sz val="14"/>
        <color theme="1"/>
        <rFont val="Nirmala UI"/>
        <family val="2"/>
      </rPr>
      <t>श्रीमती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छोरालाई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कर्मचारी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हुँदा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तलब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गर्न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अनुमति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छ।</t>
    </r>
  </si>
  <si>
    <r>
      <t xml:space="preserve"> </t>
    </r>
    <r>
      <rPr>
        <b/>
        <sz val="14"/>
        <color theme="1"/>
        <rFont val="Nirmala UI"/>
        <family val="2"/>
      </rPr>
      <t>सामान्य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व्यवसाय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theme="1"/>
        <rFont val="Nirmala UI"/>
        <family val="2"/>
      </rPr>
      <t>लगानी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घाटा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७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वर्षभन्दा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बढी।</t>
    </r>
  </si>
  <si>
    <r>
      <t xml:space="preserve"> </t>
    </r>
    <r>
      <rPr>
        <b/>
        <sz val="14"/>
        <color theme="1"/>
        <rFont val="Nirmala UI"/>
        <family val="2"/>
      </rPr>
      <t>कालोबजारी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कर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तस्करीसँग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सम्बन्धित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खर्चहरू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गर्न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अनुमति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छैन।</t>
    </r>
  </si>
  <si>
    <r>
      <t xml:space="preserve"> </t>
    </r>
    <r>
      <rPr>
        <b/>
        <sz val="14"/>
        <color theme="1"/>
        <rFont val="Nirmala UI"/>
        <family val="2"/>
      </rPr>
      <t>एक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पटकमा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५००००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भन्दा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बढी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नगद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व्यक्ति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संस्थाले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बैंकिङ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सेवा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उपलब्ध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गराए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पनि।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निम्न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अवस्थाहरूमा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नगद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गर्न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अनुमति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छ।</t>
    </r>
  </si>
  <si>
    <r>
      <t xml:space="preserve">a. </t>
    </r>
    <r>
      <rPr>
        <b/>
        <sz val="14"/>
        <color theme="1"/>
        <rFont val="Nirmala UI"/>
        <family val="2"/>
      </rPr>
      <t>नेपाल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सरकार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संवैधानिक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निकाय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बैंक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तथा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वित्तीय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संस्थालाई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भुक्तानी।</t>
    </r>
  </si>
  <si>
    <r>
      <t xml:space="preserve">b. </t>
    </r>
    <r>
      <rPr>
        <b/>
        <sz val="14"/>
        <color theme="1"/>
        <rFont val="Nirmala UI"/>
        <family val="2"/>
      </rPr>
      <t>किसान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उत्पादक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उत्पादन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प्राथमिक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कृषि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उत्पादनको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भुक्तानी।</t>
    </r>
  </si>
  <si>
    <r>
      <t xml:space="preserve">c. </t>
    </r>
    <r>
      <rPr>
        <b/>
        <sz val="14"/>
        <color theme="1"/>
        <rFont val="Nirmala UI"/>
        <family val="2"/>
      </rPr>
      <t>१०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किलोमिटर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वरिपरि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बैंकिङ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सेवा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उपलब्ध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नभएको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खण्डमा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भुक्तानी।</t>
    </r>
  </si>
  <si>
    <r>
      <t xml:space="preserve">d. </t>
    </r>
    <r>
      <rPr>
        <b/>
        <sz val="14"/>
        <color theme="1"/>
        <rFont val="Nirmala UI"/>
        <family val="2"/>
      </rPr>
      <t>अवकाश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योगदानको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भुक्तानी।</t>
    </r>
  </si>
  <si>
    <r>
      <t xml:space="preserve">e. </t>
    </r>
    <r>
      <rPr>
        <b/>
        <sz val="14"/>
        <color theme="1"/>
        <rFont val="Nirmala UI"/>
        <family val="2"/>
      </rPr>
      <t>बैंकिङ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सेवा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बन्द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भएको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समयमा।</t>
    </r>
  </si>
  <si>
    <r>
      <t>नोट</t>
    </r>
    <r>
      <rPr>
        <b/>
        <sz val="14"/>
        <color theme="1"/>
        <rFont val="Calibri"/>
        <family val="2"/>
        <scheme val="minor"/>
      </rPr>
      <t xml:space="preserve">: </t>
    </r>
    <r>
      <rPr>
        <b/>
        <sz val="14"/>
        <color theme="1"/>
        <rFont val="Nirmala UI"/>
        <family val="2"/>
      </rPr>
      <t>पेन्सन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सङ्कलन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शुल्क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उपहार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सङ्कलन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शुल्क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गर्न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अनुमति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छैन।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यद्यपि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रोयल्टी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सङ्कलन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शुल्क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Nirmala UI"/>
        <family val="2"/>
      </rPr>
      <t>ब्याज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सङ्कलन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शुल्क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कटौतीको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लागि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अनुमति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छ।</t>
    </r>
  </si>
  <si>
    <r>
      <t>व्यापार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PL </t>
    </r>
    <r>
      <rPr>
        <b/>
        <sz val="14"/>
        <color theme="1"/>
        <rFont val="Nirmala UI"/>
        <family val="2"/>
      </rPr>
      <t>खाता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बिक्री</t>
    </r>
    <r>
      <rPr>
        <b/>
        <sz val="14"/>
        <color theme="1"/>
        <rFont val="Calibri"/>
        <family val="2"/>
        <scheme val="minor"/>
      </rPr>
      <t xml:space="preserve">) </t>
    </r>
    <r>
      <rPr>
        <b/>
        <sz val="14"/>
        <color theme="1"/>
        <rFont val="Nirmala UI"/>
        <family val="2"/>
      </rPr>
      <t>खाता</t>
    </r>
    <r>
      <rPr>
        <b/>
        <sz val="14"/>
        <color theme="1"/>
        <rFont val="Calibri"/>
        <family val="2"/>
        <scheme val="minor"/>
      </rPr>
      <t xml:space="preserve"> - </t>
    </r>
    <r>
      <rPr>
        <b/>
        <sz val="14"/>
        <color theme="1"/>
        <rFont val="Nirmala UI"/>
        <family val="2"/>
      </rPr>
      <t>व्यवसायको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हिसाब</t>
    </r>
  </si>
  <si>
    <r>
      <t>आय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खर्च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खाता</t>
    </r>
    <r>
      <rPr>
        <b/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Nirmala UI"/>
        <family val="2"/>
      </rPr>
      <t>रसिद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र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भुक्तानी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खाता</t>
    </r>
    <r>
      <rPr>
        <b/>
        <sz val="14"/>
        <color theme="1"/>
        <rFont val="Calibri"/>
        <family val="2"/>
        <scheme val="minor"/>
      </rPr>
      <t xml:space="preserve">)- </t>
    </r>
    <r>
      <rPr>
        <b/>
        <sz val="14"/>
        <color theme="1"/>
        <rFont val="Nirmala UI"/>
        <family val="2"/>
      </rPr>
      <t>पेशा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को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Nirmala UI"/>
        <family val="2"/>
      </rPr>
      <t>हिसाब</t>
    </r>
  </si>
  <si>
    <r>
      <t>1.</t>
    </r>
    <r>
      <rPr>
        <b/>
        <sz val="14"/>
        <color theme="1"/>
        <rFont val="Times New Roman"/>
        <family val="1"/>
      </rPr>
      <t xml:space="preserve">   </t>
    </r>
    <r>
      <rPr>
        <b/>
        <sz val="14"/>
        <color theme="1"/>
        <rFont val="Calibri"/>
        <family val="2"/>
        <scheme val="minor"/>
      </rPr>
      <t>If overvaluation in closing stock in % given</t>
    </r>
  </si>
  <si>
    <r>
      <t>If under valuation given in Rs</t>
    </r>
    <r>
      <rPr>
        <sz val="14"/>
        <color theme="1"/>
        <rFont val="Calibri"/>
        <family val="2"/>
        <scheme val="minor"/>
      </rPr>
      <t>.</t>
    </r>
  </si>
  <si>
    <r>
      <t>1.</t>
    </r>
    <r>
      <rPr>
        <b/>
        <sz val="14"/>
        <color theme="1"/>
        <rFont val="Times New Roman"/>
        <family val="1"/>
      </rPr>
      <t xml:space="preserve">    </t>
    </r>
    <r>
      <rPr>
        <b/>
        <sz val="14"/>
        <color theme="1"/>
        <rFont val="Calibri"/>
        <family val="2"/>
        <scheme val="minor"/>
      </rPr>
      <t>If overvaluation in Opening stock in % given</t>
    </r>
  </si>
  <si>
    <t>Refund of custom Duty</t>
  </si>
  <si>
    <t>Baddebt recoved(40000x70%)</t>
  </si>
  <si>
    <t>Sales of scrap</t>
  </si>
  <si>
    <t>Rent from staff quarter</t>
  </si>
  <si>
    <t>Gain business chargable assets</t>
  </si>
  <si>
    <t>Gross Income from Business</t>
  </si>
  <si>
    <t xml:space="preserve">Less allowable deduction </t>
  </si>
  <si>
    <t>Cost of Trading Stock(COTS)</t>
  </si>
  <si>
    <t>working note</t>
  </si>
  <si>
    <t>Calculation of COTS</t>
  </si>
  <si>
    <t>Openig Stock</t>
  </si>
  <si>
    <t>Add: Purchase(3050000-50000)</t>
  </si>
  <si>
    <t>Cariiage on purchase</t>
  </si>
  <si>
    <t>Less: Closing stock(300000+10000)</t>
  </si>
  <si>
    <t>COTS</t>
  </si>
  <si>
    <t>Office rent paid</t>
  </si>
  <si>
    <t>Salary</t>
  </si>
  <si>
    <t>General expenses</t>
  </si>
  <si>
    <t>Legal expenses</t>
  </si>
  <si>
    <t>Staff welfare expenses</t>
  </si>
  <si>
    <t>Interest on bank loan</t>
  </si>
  <si>
    <t>Insurance of fixed assets</t>
  </si>
  <si>
    <t>Depreciation allowabe</t>
  </si>
  <si>
    <t>Membership renewal charge</t>
  </si>
  <si>
    <t>Total Allowable deduction</t>
  </si>
  <si>
    <t>Adj. Taxable income before Business Loss</t>
  </si>
  <si>
    <t>Less: Business Loss</t>
  </si>
  <si>
    <t>Adj. Taxable income before PCC &amp; R&amp;D</t>
  </si>
  <si>
    <t>Less: Pollution control cost(PCC)</t>
  </si>
  <si>
    <t>Actual PCC 50000 ( whichever is less)</t>
  </si>
  <si>
    <t>50% of 1638000=819000</t>
  </si>
  <si>
    <t>Net Assessable income from Business</t>
  </si>
  <si>
    <t>Statement of taxable income</t>
  </si>
  <si>
    <t>Net Assessable income form Business</t>
  </si>
  <si>
    <t>Net Assessable income from Invistment</t>
  </si>
  <si>
    <t>Gain on sale of non business chargable  assets</t>
  </si>
  <si>
    <t>Total Assessable income</t>
  </si>
  <si>
    <t xml:space="preserve">Less: Allowable Reduction </t>
  </si>
  <si>
    <t>Life insurance premium(LIP)</t>
  </si>
  <si>
    <t>Max. 40000( which ever is less)</t>
  </si>
  <si>
    <t>Donation to tax exempt orgn</t>
  </si>
  <si>
    <t>Actaul 30000</t>
  </si>
  <si>
    <t>Donation tax exempt orga</t>
  </si>
  <si>
    <t>Adj taxable income before PCC=1638000</t>
  </si>
  <si>
    <t>Gain on non business chargable assets)</t>
  </si>
  <si>
    <t>Add: Investment income   30000</t>
  </si>
  <si>
    <t xml:space="preserve">Adj taxable income for Donation=1668000 </t>
  </si>
  <si>
    <t>Maximum= 100000( whichever is less)</t>
  </si>
  <si>
    <t>Acutal(20000x60%=12000</t>
  </si>
  <si>
    <t>5% of 1668000= 83400</t>
  </si>
  <si>
    <t>Net Taxable income including capital gain</t>
  </si>
  <si>
    <t>2. Gain on sale of land and building</t>
  </si>
  <si>
    <t>3. Gain on sale of non-chargable assets</t>
  </si>
  <si>
    <t>Less: Capital Gain(Gain on sale of non-business chargable assets)</t>
  </si>
  <si>
    <t>Net Taxable excluding capial gain</t>
  </si>
  <si>
    <t>Statement of tax liability (Assume single)</t>
  </si>
  <si>
    <t>First 500000@0%</t>
  </si>
  <si>
    <t>Next 200000@10%</t>
  </si>
  <si>
    <t>Next 300000@20%</t>
  </si>
  <si>
    <t>Balance (1546000-1000000)=546000@30%</t>
  </si>
  <si>
    <t>Capital gain tax on non-businss assets@10%</t>
  </si>
  <si>
    <t>Total Tax Liability</t>
  </si>
  <si>
    <t>Less: Advance tax paid</t>
  </si>
  <si>
    <t>Net Tax liability</t>
  </si>
  <si>
    <t>(30000x10%=3000)</t>
  </si>
  <si>
    <t>Capital gain</t>
  </si>
  <si>
    <t>1. Gain on sale of share/security</t>
  </si>
  <si>
    <t xml:space="preserve">PL/ Trading a/c diyako xa vane business ko question ho </t>
  </si>
  <si>
    <t>receipt and payment a/c or Income and expenditure a/c diyako xa vane profession ko question ho</t>
  </si>
  <si>
    <t>TU 2080</t>
  </si>
  <si>
    <t>Sundry income</t>
  </si>
  <si>
    <t>Refund of custom custom duty</t>
  </si>
  <si>
    <t>Baddebt recovered(40000x70%)</t>
  </si>
  <si>
    <t>Gain on foreign exchange gain</t>
  </si>
  <si>
    <t>Less: Allowable deduction</t>
  </si>
  <si>
    <t>Cost of trading stock(COTS)</t>
  </si>
  <si>
    <t>Caln of COTS</t>
  </si>
  <si>
    <t>Add: Puchase</t>
  </si>
  <si>
    <t>Carrige</t>
  </si>
  <si>
    <t>wages</t>
  </si>
  <si>
    <t>Less: closing stock</t>
  </si>
  <si>
    <t>(300000+10000)</t>
  </si>
  <si>
    <t>office rent</t>
  </si>
  <si>
    <t>salary</t>
  </si>
  <si>
    <t>Legal expenses(20000-5000)</t>
  </si>
  <si>
    <t>interest on bank loan</t>
  </si>
  <si>
    <t>Insurance premium of assets</t>
  </si>
  <si>
    <t>Allowable depreciation</t>
  </si>
  <si>
    <t>allowble repair</t>
  </si>
  <si>
    <t>membership renewal charge</t>
  </si>
  <si>
    <t>Gross income from business(A)</t>
  </si>
  <si>
    <t>Total allowable deduction(B)</t>
  </si>
  <si>
    <t>Adj taxable income before business loss(A-B)</t>
  </si>
  <si>
    <t>Adj Taxable income before PCC &amp; R&amp;D</t>
  </si>
  <si>
    <t>Less: Research and Dev cost (R&amp;D)</t>
  </si>
  <si>
    <t>Actual=50000 (whichever is less)</t>
  </si>
  <si>
    <t>50% of 2478000=1239000</t>
  </si>
  <si>
    <t>Assessable income from busiess</t>
  </si>
  <si>
    <t>Assessable income form Business</t>
  </si>
  <si>
    <t xml:space="preserve"> Assessable income from Invistment</t>
  </si>
  <si>
    <t>Life insurance premium(LIP) own</t>
  </si>
  <si>
    <t>Adj taxable income before PCC=</t>
  </si>
  <si>
    <t xml:space="preserve">Add: Investment income  </t>
  </si>
  <si>
    <t>Adj taxable income for Donation</t>
  </si>
  <si>
    <t>Actual=20000x40%)=8000</t>
  </si>
  <si>
    <t>5%  of 2528000=126400</t>
  </si>
  <si>
    <t>c. Statement of tax liabilities: Single</t>
  </si>
  <si>
    <t>first 500000@0%</t>
  </si>
  <si>
    <t>next 300000@20%</t>
  </si>
  <si>
    <t>next 1000000@30%</t>
  </si>
  <si>
    <t>balance(2390000-2000000)=390000@36%</t>
  </si>
  <si>
    <t>Capital gain tax 50000x10%</t>
  </si>
  <si>
    <t>total tax liabilities</t>
  </si>
  <si>
    <t>less: advance tax paid</t>
  </si>
  <si>
    <t>Net tax liabilities</t>
  </si>
  <si>
    <t>Explanation</t>
  </si>
  <si>
    <t>Devidend received is final TDS so not included in income</t>
  </si>
  <si>
    <t>Provison for tax, drawing ,fine and penalties are not allowable deduction</t>
  </si>
  <si>
    <t>Donation given to private hospital is not allowable deduction</t>
  </si>
  <si>
    <t>agriculture income is not taxable so not included in income</t>
  </si>
  <si>
    <t>TU 2081</t>
  </si>
  <si>
    <t>Computation of Assessable income from proprietorship Business</t>
  </si>
  <si>
    <t>rent form staff quarter</t>
  </si>
  <si>
    <t>commission receivced</t>
  </si>
  <si>
    <t>sundry receipt</t>
  </si>
  <si>
    <t>Baddebt recovered(60000x70%)</t>
  </si>
  <si>
    <t>gift received relating to business</t>
  </si>
  <si>
    <t>Less: Allowble deduction</t>
  </si>
  <si>
    <t>Cost of Trading stock(COTS)</t>
  </si>
  <si>
    <t>Working note</t>
  </si>
  <si>
    <t>Calculation of COST</t>
  </si>
  <si>
    <t>Opening stock(210000-10000)</t>
  </si>
  <si>
    <t>Add: Purchase(2020000-120000)</t>
  </si>
  <si>
    <t>Carriage</t>
  </si>
  <si>
    <t>custom duty</t>
  </si>
  <si>
    <t>Less: Closing stock(450000-50000)</t>
  </si>
  <si>
    <t>water and electricity expenses</t>
  </si>
  <si>
    <t>Legal expenses(15000-5000)</t>
  </si>
  <si>
    <t>Audit expenses</t>
  </si>
  <si>
    <t>Promotion expenses</t>
  </si>
  <si>
    <t>interest on loan</t>
  </si>
  <si>
    <t>Baddebt expenses</t>
  </si>
  <si>
    <t>Fire insurance premium</t>
  </si>
  <si>
    <t>Opening WDV</t>
  </si>
  <si>
    <t>Calculation of allowable depreciation(D)-Plant</t>
  </si>
  <si>
    <t>Chaitra 120000x2/3</t>
  </si>
  <si>
    <t>Total assets</t>
  </si>
  <si>
    <t>Less: Disposal or sales</t>
  </si>
  <si>
    <t>Depreciation base</t>
  </si>
  <si>
    <t>Rate of depreciation</t>
  </si>
  <si>
    <t>Depreciation allowable</t>
  </si>
  <si>
    <t>Repair allowable</t>
  </si>
  <si>
    <t>Caln of allowable repair</t>
  </si>
  <si>
    <t>7% of depreciation base</t>
  </si>
  <si>
    <t>400000x7%=28000</t>
  </si>
  <si>
    <t>Actual repair=30000</t>
  </si>
  <si>
    <t>Depreciable base</t>
  </si>
  <si>
    <t>Sundry expenses</t>
  </si>
  <si>
    <t>Adj Taxable income before business loss(A-B)</t>
  </si>
  <si>
    <t>50%1294000=647000</t>
  </si>
  <si>
    <t>Actual=110000( whichever is less)</t>
  </si>
  <si>
    <t>Assessble income from business</t>
  </si>
  <si>
    <t>Gain on sale of non business chargable  assets=130000</t>
  </si>
  <si>
    <t xml:space="preserve"> Assessable income from Invistment:</t>
  </si>
  <si>
    <t>Interest on investment= 70000</t>
  </si>
  <si>
    <t>Actaul 35000</t>
  </si>
  <si>
    <t>Donation to tax exempt public hospital</t>
  </si>
  <si>
    <t>Balance(1179000-1000000) 179000@30%</t>
  </si>
  <si>
    <t>Capital gain tax 130000x10%</t>
  </si>
  <si>
    <t>TU 2068</t>
  </si>
  <si>
    <t>Commission received</t>
  </si>
  <si>
    <t>Miscellaneous income</t>
  </si>
  <si>
    <t>Gross income from business</t>
  </si>
  <si>
    <t>Add: Purchase(2500000-99000)</t>
  </si>
  <si>
    <t>wages  100000</t>
  </si>
  <si>
    <t>Add: o/s wages 5000</t>
  </si>
  <si>
    <t>920000x100/100+15</t>
  </si>
  <si>
    <t>920000x100/115=800000</t>
  </si>
  <si>
    <t>salary to staff</t>
  </si>
  <si>
    <t>Rent of godown</t>
  </si>
  <si>
    <t>stationary</t>
  </si>
  <si>
    <t xml:space="preserve">entertainment </t>
  </si>
  <si>
    <t>Audit fee</t>
  </si>
  <si>
    <t>Discount</t>
  </si>
  <si>
    <t>Depreciation</t>
  </si>
  <si>
    <t>Machinery</t>
  </si>
  <si>
    <t>Vehicle</t>
  </si>
  <si>
    <t>Fueniture</t>
  </si>
  <si>
    <t>Calculation of allowabe depreciaton</t>
  </si>
  <si>
    <t>Particulars\Block</t>
  </si>
  <si>
    <t>Vehicle-C</t>
  </si>
  <si>
    <t>Furniture-B</t>
  </si>
  <si>
    <t>Openig WDV</t>
  </si>
  <si>
    <t>Machinery-D</t>
  </si>
  <si>
    <t>Add: Purchased or absorbed</t>
  </si>
  <si>
    <t>Furniture Magh 99000x2/3= 66000</t>
  </si>
  <si>
    <t>baddebt(10000x50%)</t>
  </si>
  <si>
    <t>Repair of machinery</t>
  </si>
  <si>
    <t>7% of depreciation base 800000x7%=56000</t>
  </si>
  <si>
    <t>Actual repair(given)=62000 (whichever isless)</t>
  </si>
  <si>
    <t>Total allowable deduction</t>
  </si>
  <si>
    <t>Adj Taxable income before business loss</t>
  </si>
  <si>
    <t>Less: PCC = 50% of 231000= 115500</t>
  </si>
  <si>
    <t>Actual PCC=300000( whichever is less)</t>
  </si>
  <si>
    <t>Assessable income from business</t>
  </si>
  <si>
    <t>Total assessable income</t>
  </si>
  <si>
    <t>Less: Donation</t>
  </si>
  <si>
    <t xml:space="preserve">5% of Adj taxable income before PCC+ Investment </t>
  </si>
  <si>
    <t>Actual donation=100000</t>
  </si>
  <si>
    <t>Max 100000( whichever is less)</t>
  </si>
  <si>
    <t>5% of (231000+0)=11550</t>
  </si>
  <si>
    <t>Net Taxable income</t>
  </si>
  <si>
    <t>Statement of tax liabilities: single</t>
  </si>
  <si>
    <t>Less: Advance tax paid=40000</t>
  </si>
  <si>
    <t>Tax refundable= 40000</t>
  </si>
  <si>
    <t>shrawan to poush end 3/3</t>
  </si>
  <si>
    <t>baisakh to ashad end 1/3</t>
  </si>
  <si>
    <t>magh to chaitra end 2/3</t>
  </si>
  <si>
    <t>Assets purchase date</t>
  </si>
  <si>
    <t>103950@0%=0</t>
  </si>
  <si>
    <t>Computation of Assessable income from Trading company</t>
  </si>
  <si>
    <t>Income from godown rent</t>
  </si>
  <si>
    <t>commission received</t>
  </si>
  <si>
    <t>Other income(75000-40000)</t>
  </si>
  <si>
    <t>Cost of trading stock (COTS)</t>
  </si>
  <si>
    <t>550000x100/110</t>
  </si>
  <si>
    <t>Purchase</t>
  </si>
  <si>
    <t>labour charge</t>
  </si>
  <si>
    <t>Traansportation</t>
  </si>
  <si>
    <t>440000x100/110</t>
  </si>
  <si>
    <t>office expenses</t>
  </si>
  <si>
    <t>selling and distribution expenses</t>
  </si>
  <si>
    <t>Marketing expenses</t>
  </si>
  <si>
    <t>Hopitality expenses</t>
  </si>
  <si>
    <t>Employees providend fund exp</t>
  </si>
  <si>
    <t>Legal expenses(17000-4000-1500)</t>
  </si>
  <si>
    <t>Discount and commission</t>
  </si>
  <si>
    <t>rent and rates</t>
  </si>
  <si>
    <t>Mediacal expenses for employee</t>
  </si>
  <si>
    <t xml:space="preserve">Depreciation </t>
  </si>
  <si>
    <t>A=1500000x5%</t>
  </si>
  <si>
    <t>B=200000x25%</t>
  </si>
  <si>
    <t>C=1000000x20%</t>
  </si>
  <si>
    <t>Adj. Taxable income before business loss(A-B)</t>
  </si>
  <si>
    <t>Actual=400000 (whichever is less)</t>
  </si>
  <si>
    <t>50% of 2780000=1390000</t>
  </si>
  <si>
    <t>interest on investment</t>
  </si>
  <si>
    <t>Gain on sale of securities non listed(51000/0.85)</t>
  </si>
  <si>
    <t>Non listed</t>
  </si>
  <si>
    <t>listed</t>
  </si>
  <si>
    <t>less: Loss on sale of securities</t>
  </si>
  <si>
    <t>Less: Business loss</t>
  </si>
  <si>
    <t>Donation  to religiouns heritage by company</t>
  </si>
  <si>
    <t>Adj taxable income before PCC</t>
  </si>
  <si>
    <t>Investment income(65500+60000-20000)</t>
  </si>
  <si>
    <t>Total taxable income for donation</t>
  </si>
  <si>
    <t>10% 2885500=288550</t>
  </si>
  <si>
    <t>Actual 100000</t>
  </si>
  <si>
    <t>Working note for Donation( special donation)</t>
  </si>
  <si>
    <t>Max. 1000000(whichever is less)</t>
  </si>
  <si>
    <t>Allowable donation</t>
  </si>
  <si>
    <t>Net taxable income</t>
  </si>
  <si>
    <t>Statement of tax liablities for company</t>
  </si>
  <si>
    <t>2385500x25%=596375</t>
  </si>
  <si>
    <t>Advance TDS on sale of securities(60000-51000)=9000</t>
  </si>
  <si>
    <t>Computation of Assessable income from sole trader</t>
  </si>
  <si>
    <t>Sundry income(80000-20000)</t>
  </si>
  <si>
    <t>Baddebt debt recovered(120000x50%)</t>
  </si>
  <si>
    <t>commission</t>
  </si>
  <si>
    <t>Note: Dividend paid and devidend received aaudaina</t>
  </si>
  <si>
    <t xml:space="preserve">Compensaation received </t>
  </si>
  <si>
    <t>Gain on sale of depreciable assets, business assets vanema Business income ma aauxa</t>
  </si>
  <si>
    <t>Gain on sale of non-business assets, non- business chargeable assets vanema investment income ma aauxa</t>
  </si>
  <si>
    <t>Gain on sale of depreciabl assets</t>
  </si>
  <si>
    <t>Less:  Cost of Trading stock(COTS)</t>
  </si>
  <si>
    <t>Working note: Caln of COTS</t>
  </si>
  <si>
    <t>Opening sotck</t>
  </si>
  <si>
    <t>(180000x100/100-10</t>
  </si>
  <si>
    <t>180000x100/90=200000</t>
  </si>
  <si>
    <t>100-10=90%=0.90</t>
  </si>
  <si>
    <t>180000/0.90=200000</t>
  </si>
  <si>
    <t>Opening stock= Given OS X  100/100-% under value</t>
  </si>
  <si>
    <t>carriage on purchase</t>
  </si>
  <si>
    <t>OR,</t>
  </si>
  <si>
    <t>OS under valued by 10%</t>
  </si>
  <si>
    <t>CS over valued by 10%</t>
  </si>
  <si>
    <t>or</t>
  </si>
  <si>
    <t>OR</t>
  </si>
  <si>
    <t>Closing stock= Given CSx 100/100+% over value</t>
  </si>
  <si>
    <t>330000x100/110</t>
  </si>
  <si>
    <t>330000x100/100+10</t>
  </si>
  <si>
    <t>330000/1.10</t>
  </si>
  <si>
    <t>Staff salary</t>
  </si>
  <si>
    <t>Rent and rates and tax</t>
  </si>
  <si>
    <t xml:space="preserve">Machinery </t>
  </si>
  <si>
    <t>Building</t>
  </si>
  <si>
    <t>Office and adm expneses</t>
  </si>
  <si>
    <t>Calculation of allowable repair</t>
  </si>
  <si>
    <t>Building-A</t>
  </si>
  <si>
    <t>Mechinery-D</t>
  </si>
  <si>
    <t>Allowable depreciation= Depreciation base X Rate of Depn</t>
  </si>
  <si>
    <t>Depn base= Allowable depn/Rate of Depn</t>
  </si>
  <si>
    <t>Building= 100000/0.05=2000000</t>
  </si>
  <si>
    <t>Mechinery= 150000/0.15=1000000</t>
  </si>
  <si>
    <t>Building= 100000/5%=2000000</t>
  </si>
  <si>
    <t>Mechinery= 150000/15%=1000000</t>
  </si>
  <si>
    <t>5%=5/100=0.05</t>
  </si>
  <si>
    <t>15%=15/100=0.15</t>
  </si>
  <si>
    <t>Actual repair</t>
  </si>
  <si>
    <t>(whichver is less)</t>
  </si>
  <si>
    <t>Allowable 7%  of depreciation base</t>
  </si>
  <si>
    <t>Repair building</t>
  </si>
  <si>
    <t>compensaction to old employee</t>
  </si>
  <si>
    <t>Adj. Taxable income before Business loss</t>
  </si>
  <si>
    <t>Depreciation:</t>
  </si>
  <si>
    <t>or actual 350000( whichever is less)</t>
  </si>
  <si>
    <t>Less: PCC 50% of 410000=205000</t>
  </si>
  <si>
    <t>Net Assessable from business</t>
  </si>
  <si>
    <t>Income from natural resource</t>
  </si>
  <si>
    <t xml:space="preserve"> Assessable income from Investment:</t>
  </si>
  <si>
    <t>Interest from private private(850000/0.85)</t>
  </si>
  <si>
    <t>House rent(non business) received by sole trader</t>
  </si>
  <si>
    <t>House rent received by individual = narakhne</t>
  </si>
  <si>
    <t>House rent received by sole trading business= rakhne</t>
  </si>
  <si>
    <t>Add: Investment income  (42500+200000+100000)</t>
  </si>
  <si>
    <t>Actual=75000</t>
  </si>
  <si>
    <t>5%  of 752500=37625</t>
  </si>
  <si>
    <t>Tax liabilities= Single</t>
  </si>
  <si>
    <t>500000 @0% =0</t>
  </si>
  <si>
    <t>9875@10=987.5</t>
  </si>
  <si>
    <t>( TDS on interest from private party</t>
  </si>
  <si>
    <t>(100000-85000)=15000</t>
  </si>
  <si>
    <t>Less: Advane TDS=150000</t>
  </si>
  <si>
    <t>Advance payment of income tax</t>
  </si>
  <si>
    <t>Net tax refundable</t>
  </si>
  <si>
    <t>Donation tax exempt orga:</t>
  </si>
  <si>
    <t>Allowable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</si>
</sst>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14"/>
      <color theme="1"/>
      <name val="Times New Roman"/>
      <family val="1"/>
    </font>
    <font>
      <b/>
      <sz val="14"/>
      <color theme="1"/>
      <name val="Nirmala UI"/>
      <family val="2"/>
    </font>
    <font>
      <sz val="14"/>
      <color theme="1"/>
      <name val="Nirmala UI"/>
      <family val="2"/>
    </font>
    <font>
      <b/>
      <sz val="14"/>
      <color theme="1"/>
      <name val="Times New Roman"/>
      <family val="1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2" borderId="0" xfId="0" applyFont="1" applyFill="1"/>
    <xf numFmtId="0" fontId="3" fillId="0" borderId="0" xfId="0" applyFont="1" applyAlignment="1">
      <alignment horizontal="left" vertical="center" indent="10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10"/>
    </xf>
    <xf numFmtId="0" fontId="2" fillId="0" borderId="0" xfId="0" applyFont="1" applyAlignment="1">
      <alignment horizontal="left" vertical="center" indent="10"/>
    </xf>
    <xf numFmtId="0" fontId="1" fillId="0" borderId="0" xfId="0" applyFont="1" applyAlignment="1">
      <alignment horizontal="left" vertical="center" indent="15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0" fillId="0" borderId="1" xfId="0" applyFont="1" applyBorder="1"/>
    <xf numFmtId="0" fontId="9" fillId="0" borderId="0" xfId="0" applyFont="1"/>
    <xf numFmtId="0" fontId="1" fillId="2" borderId="1" xfId="0" applyFont="1" applyFill="1" applyBorder="1"/>
    <xf numFmtId="0" fontId="9" fillId="0" borderId="1" xfId="0" applyFont="1" applyBorder="1"/>
    <xf numFmtId="9" fontId="9" fillId="0" borderId="1" xfId="0" applyNumberFormat="1" applyFont="1" applyBorder="1"/>
    <xf numFmtId="0" fontId="11" fillId="0" borderId="0" xfId="1" applyFont="1"/>
    <xf numFmtId="9" fontId="9" fillId="0" borderId="0" xfId="0" applyNumberFormat="1" applyFont="1"/>
    <xf numFmtId="0" fontId="1" fillId="0" borderId="1" xfId="0" applyFont="1" applyFill="1" applyBorder="1"/>
    <xf numFmtId="0" fontId="11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464820</xdr:colOff>
      <xdr:row>36</xdr:row>
      <xdr:rowOff>99060</xdr:rowOff>
    </xdr:from>
    <xdr:to>
      <xdr:col>8</xdr:col>
      <xdr:colOff>388620</xdr:colOff>
      <xdr:row>62</xdr:row>
      <xdr:rowOff>24442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8328660"/>
          <a:ext cx="5996940" cy="5868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14</xdr:row>
      <xdr:rowOff>236220</xdr:rowOff>
    </xdr:from>
    <xdr:to>
      <xdr:col>13</xdr:col>
      <xdr:colOff>7621</xdr:colOff>
      <xdr:row>37</xdr:row>
      <xdr:rowOff>198120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9781" y="3756660"/>
          <a:ext cx="7147560" cy="5745480"/>
        </a:xfrm>
        <a:prstGeom prst="rect">
          <a:avLst/>
        </a:prstGeom>
      </xdr:spPr>
    </xdr:pic>
    <xdr:clientData/>
  </xdr:twoCellAnchor>
  <xdr:twoCellAnchor editAs="oneCell">
    <xdr:from>
      <xdr:col>2</xdr:col>
      <xdr:colOff>792480</xdr:colOff>
      <xdr:row>49</xdr:row>
      <xdr:rowOff>121920</xdr:rowOff>
    </xdr:from>
    <xdr:to>
      <xdr:col>14</xdr:col>
      <xdr:colOff>426720</xdr:colOff>
      <xdr:row>70</xdr:row>
      <xdr:rowOff>121920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020" y="12443460"/>
          <a:ext cx="8923020" cy="528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39</xdr:row>
      <xdr:rowOff>76200</xdr:rowOff>
    </xdr:from>
    <xdr:to>
      <xdr:col>10</xdr:col>
      <xdr:colOff>100660</xdr:colOff>
      <xdr:row>64</xdr:row>
      <xdr:rowOff>190500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9883140"/>
          <a:ext cx="6295720" cy="6400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</xdr:colOff>
      <xdr:row>18</xdr:row>
      <xdr:rowOff>60960</xdr:rowOff>
    </xdr:from>
    <xdr:to>
      <xdr:col>12</xdr:col>
      <xdr:colOff>228600</xdr:colOff>
      <xdr:row>53</xdr:row>
      <xdr:rowOff>242859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240" y="4587240"/>
          <a:ext cx="6659880" cy="898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601980</xdr:colOff>
      <xdr:row>43</xdr:row>
      <xdr:rowOff>198120</xdr:rowOff>
    </xdr:from>
    <xdr:to>
      <xdr:col>10</xdr:col>
      <xdr:colOff>441960</xdr:colOff>
      <xdr:row>67</xdr:row>
      <xdr:rowOff>8425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11010900"/>
          <a:ext cx="6027420" cy="58453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464820</xdr:colOff>
      <xdr:row>50</xdr:row>
      <xdr:rowOff>144780</xdr:rowOff>
    </xdr:from>
    <xdr:to>
      <xdr:col>10</xdr:col>
      <xdr:colOff>175260</xdr:colOff>
      <xdr:row>79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1720" y="11696700"/>
          <a:ext cx="5966460" cy="659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103950@0%25=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9875@10=987.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24" workbookViewId="0">
      <selection activeCell="G26" sqref="G26:H33"/>
    </sheetView>
  </sheetViews>
  <sheetFormatPr defaultRowHeight="18" x14ac:dyDescent="0.35"/>
  <cols>
    <col min="1" max="1" width="48.44140625" style="1" customWidth="1"/>
    <col min="2" max="2" width="14.77734375" style="1" customWidth="1"/>
    <col min="3" max="3" width="11.109375" style="1" customWidth="1"/>
    <col min="4" max="6" width="8.88671875" style="1"/>
    <col min="7" max="7" width="36.5546875" style="1" customWidth="1"/>
    <col min="8" max="8" width="14.21875" style="1" customWidth="1"/>
    <col min="9" max="16384" width="8.88671875" style="1"/>
  </cols>
  <sheetData>
    <row r="1" spans="1:8" x14ac:dyDescent="0.35">
      <c r="A1" s="1" t="s">
        <v>0</v>
      </c>
    </row>
    <row r="2" spans="1:8" x14ac:dyDescent="0.35">
      <c r="A2" s="1" t="s">
        <v>5</v>
      </c>
    </row>
    <row r="3" spans="1:8" x14ac:dyDescent="0.35">
      <c r="A3" s="1" t="s">
        <v>1</v>
      </c>
      <c r="G3" s="1" t="s">
        <v>162</v>
      </c>
    </row>
    <row r="4" spans="1:8" x14ac:dyDescent="0.35">
      <c r="A4" s="3" t="s">
        <v>2</v>
      </c>
      <c r="B4" s="3" t="s">
        <v>3</v>
      </c>
      <c r="C4" s="3" t="s">
        <v>4</v>
      </c>
      <c r="G4" s="1" t="s">
        <v>163</v>
      </c>
    </row>
    <row r="5" spans="1:8" x14ac:dyDescent="0.35">
      <c r="A5" s="2" t="s">
        <v>6</v>
      </c>
      <c r="B5" s="2">
        <v>5200000</v>
      </c>
      <c r="C5" s="2"/>
      <c r="G5" s="2" t="s">
        <v>2</v>
      </c>
      <c r="H5" s="2" t="s">
        <v>4</v>
      </c>
    </row>
    <row r="6" spans="1:8" x14ac:dyDescent="0.35">
      <c r="A6" s="2" t="s">
        <v>7</v>
      </c>
      <c r="B6" s="2">
        <v>40000</v>
      </c>
      <c r="C6" s="2"/>
      <c r="G6" s="2" t="s">
        <v>164</v>
      </c>
      <c r="H6" s="2">
        <v>50000</v>
      </c>
    </row>
    <row r="7" spans="1:8" x14ac:dyDescent="0.35">
      <c r="A7" s="2" t="s">
        <v>154</v>
      </c>
      <c r="B7" s="2">
        <v>30000</v>
      </c>
      <c r="C7" s="2"/>
      <c r="G7" s="2" t="s">
        <v>165</v>
      </c>
      <c r="H7" s="2">
        <v>3000000</v>
      </c>
    </row>
    <row r="8" spans="1:8" x14ac:dyDescent="0.35">
      <c r="A8" s="2" t="s">
        <v>155</v>
      </c>
      <c r="B8" s="2">
        <v>28000</v>
      </c>
      <c r="C8" s="2"/>
      <c r="G8" s="2" t="s">
        <v>166</v>
      </c>
      <c r="H8" s="2">
        <v>30000</v>
      </c>
    </row>
    <row r="9" spans="1:8" x14ac:dyDescent="0.35">
      <c r="A9" s="2" t="s">
        <v>156</v>
      </c>
      <c r="B9" s="2">
        <v>10000</v>
      </c>
      <c r="C9" s="2"/>
      <c r="G9" s="2" t="s">
        <v>23</v>
      </c>
      <c r="H9" s="2">
        <v>170000</v>
      </c>
    </row>
    <row r="10" spans="1:8" x14ac:dyDescent="0.35">
      <c r="A10" s="2" t="s">
        <v>157</v>
      </c>
      <c r="B10" s="2">
        <v>20000</v>
      </c>
      <c r="C10" s="2"/>
      <c r="G10" s="2" t="s">
        <v>26</v>
      </c>
      <c r="H10" s="2">
        <f>SUM(H6:H9)</f>
        <v>3250000</v>
      </c>
    </row>
    <row r="11" spans="1:8" x14ac:dyDescent="0.35">
      <c r="A11" s="2" t="s">
        <v>158</v>
      </c>
      <c r="B11" s="2">
        <v>20000</v>
      </c>
      <c r="C11" s="2"/>
      <c r="G11" s="2" t="s">
        <v>167</v>
      </c>
      <c r="H11" s="2">
        <v>310000</v>
      </c>
    </row>
    <row r="12" spans="1:8" x14ac:dyDescent="0.35">
      <c r="A12" s="2" t="s">
        <v>159</v>
      </c>
      <c r="B12" s="2"/>
      <c r="C12" s="2">
        <v>5348000</v>
      </c>
      <c r="G12" s="2" t="s">
        <v>168</v>
      </c>
      <c r="H12" s="2">
        <f>H10-H11</f>
        <v>2940000</v>
      </c>
    </row>
    <row r="13" spans="1:8" x14ac:dyDescent="0.35">
      <c r="A13" s="2" t="s">
        <v>160</v>
      </c>
      <c r="B13" s="2"/>
      <c r="C13" s="2"/>
    </row>
    <row r="14" spans="1:8" x14ac:dyDescent="0.35">
      <c r="A14" s="2" t="s">
        <v>161</v>
      </c>
      <c r="B14" s="2">
        <v>2940000</v>
      </c>
      <c r="C14" s="2"/>
    </row>
    <row r="15" spans="1:8" x14ac:dyDescent="0.35">
      <c r="A15" s="2" t="s">
        <v>169</v>
      </c>
      <c r="B15" s="2">
        <v>50000</v>
      </c>
      <c r="C15" s="2"/>
    </row>
    <row r="16" spans="1:8" x14ac:dyDescent="0.35">
      <c r="A16" s="2" t="s">
        <v>170</v>
      </c>
      <c r="B16" s="2">
        <v>250000</v>
      </c>
      <c r="C16" s="2"/>
    </row>
    <row r="17" spans="1:10" x14ac:dyDescent="0.35">
      <c r="A17" s="2" t="s">
        <v>171</v>
      </c>
      <c r="B17" s="2">
        <v>80000</v>
      </c>
      <c r="C17" s="2"/>
    </row>
    <row r="18" spans="1:10" x14ac:dyDescent="0.35">
      <c r="A18" s="2" t="s">
        <v>172</v>
      </c>
      <c r="B18" s="2">
        <v>20000</v>
      </c>
      <c r="C18" s="2"/>
    </row>
    <row r="19" spans="1:10" x14ac:dyDescent="0.35">
      <c r="A19" s="2" t="s">
        <v>173</v>
      </c>
      <c r="B19" s="2">
        <v>120000</v>
      </c>
      <c r="C19" s="2"/>
    </row>
    <row r="20" spans="1:10" x14ac:dyDescent="0.35">
      <c r="A20" s="2" t="s">
        <v>174</v>
      </c>
      <c r="B20" s="2">
        <v>130000</v>
      </c>
      <c r="C20" s="2"/>
    </row>
    <row r="21" spans="1:10" x14ac:dyDescent="0.35">
      <c r="A21" s="2" t="s">
        <v>175</v>
      </c>
      <c r="B21" s="2">
        <v>20000</v>
      </c>
      <c r="C21" s="2"/>
    </row>
    <row r="22" spans="1:10" x14ac:dyDescent="0.35">
      <c r="A22" s="2" t="s">
        <v>176</v>
      </c>
      <c r="B22" s="2">
        <v>40000</v>
      </c>
      <c r="C22" s="2"/>
    </row>
    <row r="23" spans="1:10" x14ac:dyDescent="0.35">
      <c r="A23" s="2" t="s">
        <v>177</v>
      </c>
      <c r="B23" s="2">
        <v>10000</v>
      </c>
      <c r="C23" s="2"/>
    </row>
    <row r="24" spans="1:10" x14ac:dyDescent="0.35">
      <c r="A24" s="2" t="s">
        <v>178</v>
      </c>
      <c r="B24" s="2"/>
      <c r="C24" s="2">
        <v>3660000</v>
      </c>
    </row>
    <row r="25" spans="1:10" x14ac:dyDescent="0.35">
      <c r="A25" s="2" t="s">
        <v>179</v>
      </c>
      <c r="B25" s="2"/>
      <c r="C25" s="2">
        <f>C12-C24</f>
        <v>1688000</v>
      </c>
    </row>
    <row r="26" spans="1:10" x14ac:dyDescent="0.35">
      <c r="A26" s="2" t="s">
        <v>180</v>
      </c>
      <c r="B26" s="2"/>
      <c r="C26" s="2">
        <v>50000</v>
      </c>
      <c r="G26" s="1" t="s">
        <v>196</v>
      </c>
    </row>
    <row r="27" spans="1:10" x14ac:dyDescent="0.35">
      <c r="A27" s="2" t="s">
        <v>181</v>
      </c>
      <c r="B27" s="2"/>
      <c r="C27" s="2">
        <f>C25-C26</f>
        <v>1638000</v>
      </c>
      <c r="G27" s="1" t="s">
        <v>197</v>
      </c>
    </row>
    <row r="28" spans="1:10" x14ac:dyDescent="0.35">
      <c r="A28" s="2" t="s">
        <v>182</v>
      </c>
      <c r="B28" s="2"/>
      <c r="C28" s="2"/>
      <c r="G28" s="1" t="s">
        <v>199</v>
      </c>
    </row>
    <row r="29" spans="1:10" x14ac:dyDescent="0.35">
      <c r="A29" s="2" t="s">
        <v>184</v>
      </c>
      <c r="B29" s="2"/>
      <c r="C29" s="2">
        <v>50000</v>
      </c>
      <c r="G29" s="1" t="s">
        <v>198</v>
      </c>
      <c r="J29" s="1" t="s">
        <v>219</v>
      </c>
    </row>
    <row r="30" spans="1:10" x14ac:dyDescent="0.35">
      <c r="A30" s="2" t="s">
        <v>183</v>
      </c>
      <c r="B30" s="2"/>
      <c r="C30" s="2"/>
      <c r="G30" s="1" t="s">
        <v>200</v>
      </c>
      <c r="J30" s="1" t="s">
        <v>220</v>
      </c>
    </row>
    <row r="31" spans="1:10" x14ac:dyDescent="0.35">
      <c r="A31" s="2" t="s">
        <v>185</v>
      </c>
      <c r="B31" s="2"/>
      <c r="C31" s="2">
        <f>C27-C29</f>
        <v>1588000</v>
      </c>
      <c r="G31" s="1" t="s">
        <v>203</v>
      </c>
      <c r="J31" s="1" t="s">
        <v>205</v>
      </c>
    </row>
    <row r="32" spans="1:10" x14ac:dyDescent="0.35">
      <c r="G32" s="1" t="s">
        <v>202</v>
      </c>
      <c r="J32" s="1" t="s">
        <v>206</v>
      </c>
    </row>
    <row r="33" spans="1:7" x14ac:dyDescent="0.35">
      <c r="A33" s="1" t="s">
        <v>186</v>
      </c>
      <c r="G33" s="1" t="s">
        <v>201</v>
      </c>
    </row>
    <row r="34" spans="1:7" x14ac:dyDescent="0.35">
      <c r="A34" s="2" t="s">
        <v>2</v>
      </c>
      <c r="B34" s="2" t="s">
        <v>4</v>
      </c>
    </row>
    <row r="35" spans="1:7" x14ac:dyDescent="0.35">
      <c r="A35" s="2" t="s">
        <v>187</v>
      </c>
      <c r="B35" s="2">
        <f>C31</f>
        <v>1588000</v>
      </c>
    </row>
    <row r="36" spans="1:7" x14ac:dyDescent="0.35">
      <c r="A36" s="2" t="s">
        <v>188</v>
      </c>
      <c r="B36" s="2"/>
    </row>
    <row r="37" spans="1:7" x14ac:dyDescent="0.35">
      <c r="A37" s="2" t="s">
        <v>189</v>
      </c>
      <c r="B37" s="2">
        <v>30000</v>
      </c>
    </row>
    <row r="38" spans="1:7" x14ac:dyDescent="0.35">
      <c r="A38" s="2" t="s">
        <v>190</v>
      </c>
      <c r="B38" s="2">
        <f>B35+B37</f>
        <v>1618000</v>
      </c>
    </row>
    <row r="39" spans="1:7" x14ac:dyDescent="0.35">
      <c r="A39" s="2" t="s">
        <v>191</v>
      </c>
      <c r="B39" s="2"/>
    </row>
    <row r="40" spans="1:7" x14ac:dyDescent="0.35">
      <c r="A40" s="2" t="s">
        <v>192</v>
      </c>
      <c r="B40" s="2"/>
    </row>
    <row r="41" spans="1:7" x14ac:dyDescent="0.35">
      <c r="A41" s="2" t="s">
        <v>195</v>
      </c>
      <c r="B41" s="2"/>
    </row>
    <row r="42" spans="1:7" x14ac:dyDescent="0.35">
      <c r="A42" s="2" t="s">
        <v>193</v>
      </c>
      <c r="B42" s="2">
        <v>30000</v>
      </c>
    </row>
    <row r="43" spans="1:7" x14ac:dyDescent="0.35">
      <c r="A43" s="2" t="s">
        <v>194</v>
      </c>
      <c r="B43" s="2">
        <v>12000</v>
      </c>
    </row>
    <row r="44" spans="1:7" x14ac:dyDescent="0.35">
      <c r="A44" s="2" t="s">
        <v>204</v>
      </c>
      <c r="B44" s="2">
        <f>B38-B42-B43</f>
        <v>1576000</v>
      </c>
    </row>
    <row r="45" spans="1:7" x14ac:dyDescent="0.35">
      <c r="A45" s="19" t="s">
        <v>207</v>
      </c>
      <c r="B45" s="2">
        <v>30000</v>
      </c>
    </row>
    <row r="46" spans="1:7" x14ac:dyDescent="0.35">
      <c r="A46" s="2" t="s">
        <v>208</v>
      </c>
      <c r="B46" s="2">
        <f>B44-B45</f>
        <v>1546000</v>
      </c>
    </row>
    <row r="48" spans="1:7" x14ac:dyDescent="0.35">
      <c r="A48" s="1" t="s">
        <v>209</v>
      </c>
    </row>
    <row r="49" spans="1:2" x14ac:dyDescent="0.35">
      <c r="A49" s="2" t="s">
        <v>2</v>
      </c>
      <c r="B49" s="2" t="s">
        <v>4</v>
      </c>
    </row>
    <row r="50" spans="1:2" x14ac:dyDescent="0.35">
      <c r="A50" s="2" t="s">
        <v>210</v>
      </c>
      <c r="B50" s="2">
        <v>0</v>
      </c>
    </row>
    <row r="51" spans="1:2" x14ac:dyDescent="0.35">
      <c r="A51" s="2" t="s">
        <v>211</v>
      </c>
      <c r="B51" s="2">
        <v>20000</v>
      </c>
    </row>
    <row r="52" spans="1:2" x14ac:dyDescent="0.35">
      <c r="A52" s="2" t="s">
        <v>212</v>
      </c>
      <c r="B52" s="2">
        <v>60000</v>
      </c>
    </row>
    <row r="53" spans="1:2" x14ac:dyDescent="0.35">
      <c r="A53" s="2" t="s">
        <v>213</v>
      </c>
      <c r="B53" s="2">
        <v>163800</v>
      </c>
    </row>
    <row r="54" spans="1:2" x14ac:dyDescent="0.35">
      <c r="A54" s="2" t="s">
        <v>214</v>
      </c>
      <c r="B54" s="2">
        <v>3000</v>
      </c>
    </row>
    <row r="55" spans="1:2" x14ac:dyDescent="0.35">
      <c r="A55" s="2" t="s">
        <v>218</v>
      </c>
      <c r="B55" s="2">
        <f>SUM(B51:B54)</f>
        <v>246800</v>
      </c>
    </row>
    <row r="56" spans="1:2" x14ac:dyDescent="0.35">
      <c r="A56" s="2" t="s">
        <v>215</v>
      </c>
      <c r="B56" s="2"/>
    </row>
    <row r="57" spans="1:2" x14ac:dyDescent="0.35">
      <c r="A57" s="2" t="s">
        <v>216</v>
      </c>
      <c r="B57" s="2">
        <v>20000</v>
      </c>
    </row>
    <row r="58" spans="1:2" x14ac:dyDescent="0.35">
      <c r="A58" s="2" t="s">
        <v>217</v>
      </c>
      <c r="B58" s="2">
        <f>B55-B57</f>
        <v>226800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opLeftCell="A100" workbookViewId="0">
      <selection activeCell="G100" sqref="G100"/>
    </sheetView>
  </sheetViews>
  <sheetFormatPr defaultRowHeight="18" x14ac:dyDescent="0.35"/>
  <cols>
    <col min="1" max="16384" width="8.88671875" style="1"/>
  </cols>
  <sheetData>
    <row r="1" spans="1:4" x14ac:dyDescent="0.35">
      <c r="A1" s="4" t="s">
        <v>8</v>
      </c>
      <c r="C1" s="5"/>
      <c r="D1" s="5"/>
    </row>
    <row r="2" spans="1:4" x14ac:dyDescent="0.35">
      <c r="A2" s="6" t="s">
        <v>9</v>
      </c>
      <c r="C2" s="5"/>
      <c r="D2" s="5"/>
    </row>
    <row r="3" spans="1:4" x14ac:dyDescent="0.35">
      <c r="A3" s="7" t="s">
        <v>79</v>
      </c>
      <c r="C3" s="5"/>
      <c r="D3" s="5"/>
    </row>
    <row r="4" spans="1:4" x14ac:dyDescent="0.35">
      <c r="A4" s="7" t="s">
        <v>80</v>
      </c>
      <c r="C4" s="5"/>
      <c r="D4" s="5"/>
    </row>
    <row r="5" spans="1:4" x14ac:dyDescent="0.35">
      <c r="A5" s="7" t="s">
        <v>81</v>
      </c>
      <c r="C5" s="5"/>
      <c r="D5" s="5"/>
    </row>
    <row r="6" spans="1:4" x14ac:dyDescent="0.35">
      <c r="A6" s="7" t="s">
        <v>82</v>
      </c>
    </row>
    <row r="7" spans="1:4" x14ac:dyDescent="0.35">
      <c r="A7" s="7" t="s">
        <v>83</v>
      </c>
    </row>
    <row r="8" spans="1:4" x14ac:dyDescent="0.35">
      <c r="A8" s="7" t="s">
        <v>84</v>
      </c>
    </row>
    <row r="9" spans="1:4" x14ac:dyDescent="0.35">
      <c r="A9" s="7" t="s">
        <v>85</v>
      </c>
    </row>
    <row r="10" spans="1:4" x14ac:dyDescent="0.35">
      <c r="A10" s="8" t="s">
        <v>86</v>
      </c>
    </row>
    <row r="11" spans="1:4" x14ac:dyDescent="0.35">
      <c r="A11" s="8" t="s">
        <v>87</v>
      </c>
    </row>
    <row r="12" spans="1:4" x14ac:dyDescent="0.35">
      <c r="A12" s="9"/>
    </row>
    <row r="13" spans="1:4" x14ac:dyDescent="0.35">
      <c r="A13" s="6" t="s">
        <v>10</v>
      </c>
    </row>
    <row r="14" spans="1:4" x14ac:dyDescent="0.35">
      <c r="A14" s="7" t="s">
        <v>88</v>
      </c>
    </row>
    <row r="15" spans="1:4" x14ac:dyDescent="0.35">
      <c r="A15" s="7" t="s">
        <v>89</v>
      </c>
    </row>
    <row r="16" spans="1:4" x14ac:dyDescent="0.35">
      <c r="A16" s="7" t="s">
        <v>90</v>
      </c>
    </row>
    <row r="17" spans="1:1" x14ac:dyDescent="0.35">
      <c r="A17" s="7" t="s">
        <v>91</v>
      </c>
    </row>
    <row r="18" spans="1:1" x14ac:dyDescent="0.35">
      <c r="A18" s="7" t="s">
        <v>92</v>
      </c>
    </row>
    <row r="19" spans="1:1" x14ac:dyDescent="0.35">
      <c r="A19" s="7" t="s">
        <v>93</v>
      </c>
    </row>
    <row r="20" spans="1:1" x14ac:dyDescent="0.35">
      <c r="A20" s="7" t="s">
        <v>94</v>
      </c>
    </row>
    <row r="21" spans="1:1" x14ac:dyDescent="0.35">
      <c r="A21" s="7" t="s">
        <v>95</v>
      </c>
    </row>
    <row r="22" spans="1:1" x14ac:dyDescent="0.35">
      <c r="A22" s="7" t="s">
        <v>96</v>
      </c>
    </row>
    <row r="23" spans="1:1" x14ac:dyDescent="0.35">
      <c r="A23" s="7" t="s">
        <v>97</v>
      </c>
    </row>
    <row r="24" spans="1:1" x14ac:dyDescent="0.35">
      <c r="A24" s="7" t="s">
        <v>98</v>
      </c>
    </row>
    <row r="25" spans="1:1" x14ac:dyDescent="0.35">
      <c r="A25" s="7" t="s">
        <v>99</v>
      </c>
    </row>
    <row r="26" spans="1:1" x14ac:dyDescent="0.35">
      <c r="A26" s="7" t="s">
        <v>100</v>
      </c>
    </row>
    <row r="27" spans="1:1" x14ac:dyDescent="0.35">
      <c r="A27" s="7" t="s">
        <v>101</v>
      </c>
    </row>
    <row r="28" spans="1:1" x14ac:dyDescent="0.35">
      <c r="A28" s="7" t="s">
        <v>102</v>
      </c>
    </row>
    <row r="29" spans="1:1" x14ac:dyDescent="0.35">
      <c r="A29" s="7" t="s">
        <v>103</v>
      </c>
    </row>
    <row r="30" spans="1:1" x14ac:dyDescent="0.35">
      <c r="A30" s="7" t="s">
        <v>104</v>
      </c>
    </row>
    <row r="31" spans="1:1" x14ac:dyDescent="0.35">
      <c r="A31" s="7" t="s">
        <v>105</v>
      </c>
    </row>
    <row r="32" spans="1:1" x14ac:dyDescent="0.35">
      <c r="A32" s="7" t="s">
        <v>106</v>
      </c>
    </row>
    <row r="33" spans="1:1" x14ac:dyDescent="0.35">
      <c r="A33" s="10" t="s">
        <v>107</v>
      </c>
    </row>
    <row r="34" spans="1:1" x14ac:dyDescent="0.35">
      <c r="A34" s="10" t="s">
        <v>108</v>
      </c>
    </row>
    <row r="35" spans="1:1" x14ac:dyDescent="0.35">
      <c r="A35" s="10" t="s">
        <v>109</v>
      </c>
    </row>
    <row r="36" spans="1:1" x14ac:dyDescent="0.35">
      <c r="A36" s="10" t="s">
        <v>110</v>
      </c>
    </row>
    <row r="37" spans="1:1" x14ac:dyDescent="0.35">
      <c r="A37" s="10" t="s">
        <v>111</v>
      </c>
    </row>
    <row r="38" spans="1:1" x14ac:dyDescent="0.35">
      <c r="A38" s="10"/>
    </row>
    <row r="39" spans="1:1" x14ac:dyDescent="0.35">
      <c r="A39" s="4" t="s">
        <v>11</v>
      </c>
    </row>
    <row r="40" spans="1:1" x14ac:dyDescent="0.35">
      <c r="A40" s="4" t="s">
        <v>12</v>
      </c>
    </row>
    <row r="41" spans="1:1" x14ac:dyDescent="0.35">
      <c r="A41" s="4" t="s">
        <v>13</v>
      </c>
    </row>
    <row r="42" spans="1:1" x14ac:dyDescent="0.35">
      <c r="A42" s="4"/>
    </row>
    <row r="43" spans="1:1" ht="20.399999999999999" x14ac:dyDescent="0.35">
      <c r="A43" s="11" t="s">
        <v>112</v>
      </c>
    </row>
    <row r="44" spans="1:1" ht="20.399999999999999" x14ac:dyDescent="0.35">
      <c r="A44" s="11" t="s">
        <v>113</v>
      </c>
    </row>
    <row r="45" spans="1:1" ht="20.399999999999999" x14ac:dyDescent="0.35">
      <c r="A45" s="4" t="s">
        <v>114</v>
      </c>
    </row>
    <row r="46" spans="1:1" ht="20.399999999999999" x14ac:dyDescent="0.35">
      <c r="A46" s="4" t="s">
        <v>115</v>
      </c>
    </row>
    <row r="47" spans="1:1" ht="20.399999999999999" x14ac:dyDescent="0.35">
      <c r="A47" s="4" t="s">
        <v>116</v>
      </c>
    </row>
    <row r="48" spans="1:1" ht="20.399999999999999" x14ac:dyDescent="0.35">
      <c r="A48" s="4" t="s">
        <v>117</v>
      </c>
    </row>
    <row r="49" spans="1:1" ht="20.399999999999999" x14ac:dyDescent="0.35">
      <c r="A49" s="4" t="s">
        <v>118</v>
      </c>
    </row>
    <row r="50" spans="1:1" ht="20.399999999999999" x14ac:dyDescent="0.35">
      <c r="A50" s="4" t="s">
        <v>119</v>
      </c>
    </row>
    <row r="51" spans="1:1" ht="20.399999999999999" x14ac:dyDescent="0.35">
      <c r="A51" s="4" t="s">
        <v>120</v>
      </c>
    </row>
    <row r="52" spans="1:1" ht="20.399999999999999" x14ac:dyDescent="0.35">
      <c r="A52" s="4" t="s">
        <v>121</v>
      </c>
    </row>
    <row r="53" spans="1:1" x14ac:dyDescent="0.35">
      <c r="A53" s="4"/>
    </row>
    <row r="54" spans="1:1" ht="20.399999999999999" x14ac:dyDescent="0.35">
      <c r="A54" s="11" t="s">
        <v>122</v>
      </c>
    </row>
    <row r="55" spans="1:1" x14ac:dyDescent="0.35">
      <c r="A55" s="4"/>
    </row>
    <row r="56" spans="1:1" ht="20.399999999999999" x14ac:dyDescent="0.35">
      <c r="A56" s="11" t="s">
        <v>123</v>
      </c>
    </row>
    <row r="57" spans="1:1" ht="20.399999999999999" x14ac:dyDescent="0.35">
      <c r="A57" s="4" t="s">
        <v>124</v>
      </c>
    </row>
    <row r="58" spans="1:1" ht="20.399999999999999" x14ac:dyDescent="0.35">
      <c r="A58" s="4" t="s">
        <v>125</v>
      </c>
    </row>
    <row r="59" spans="1:1" ht="20.399999999999999" x14ac:dyDescent="0.35">
      <c r="A59" s="4" t="s">
        <v>126</v>
      </c>
    </row>
    <row r="60" spans="1:1" ht="20.399999999999999" x14ac:dyDescent="0.35">
      <c r="A60" s="4" t="s">
        <v>127</v>
      </c>
    </row>
    <row r="61" spans="1:1" ht="20.399999999999999" x14ac:dyDescent="0.35">
      <c r="A61" s="4" t="s">
        <v>128</v>
      </c>
    </row>
    <row r="62" spans="1:1" ht="20.399999999999999" x14ac:dyDescent="0.35">
      <c r="A62" s="4" t="s">
        <v>129</v>
      </c>
    </row>
    <row r="63" spans="1:1" x14ac:dyDescent="0.35">
      <c r="A63" s="4"/>
    </row>
    <row r="64" spans="1:1" ht="20.399999999999999" x14ac:dyDescent="0.35">
      <c r="A64" s="4" t="s">
        <v>130</v>
      </c>
    </row>
    <row r="65" spans="1:1" ht="20.399999999999999" x14ac:dyDescent="0.35">
      <c r="A65" s="4" t="s">
        <v>131</v>
      </c>
    </row>
    <row r="66" spans="1:1" ht="20.399999999999999" x14ac:dyDescent="0.35">
      <c r="A66" s="4" t="s">
        <v>132</v>
      </c>
    </row>
    <row r="67" spans="1:1" ht="20.399999999999999" x14ac:dyDescent="0.35">
      <c r="A67" s="4" t="s">
        <v>133</v>
      </c>
    </row>
    <row r="68" spans="1:1" ht="20.399999999999999" x14ac:dyDescent="0.35">
      <c r="A68" s="4" t="s">
        <v>134</v>
      </c>
    </row>
    <row r="69" spans="1:1" ht="20.399999999999999" x14ac:dyDescent="0.35">
      <c r="A69" s="4" t="s">
        <v>135</v>
      </c>
    </row>
    <row r="70" spans="1:1" ht="20.399999999999999" x14ac:dyDescent="0.35">
      <c r="A70" s="4" t="s">
        <v>136</v>
      </c>
    </row>
    <row r="71" spans="1:1" ht="20.399999999999999" x14ac:dyDescent="0.35">
      <c r="A71" s="4" t="s">
        <v>137</v>
      </c>
    </row>
    <row r="72" spans="1:1" ht="20.399999999999999" x14ac:dyDescent="0.35">
      <c r="A72" s="4" t="s">
        <v>138</v>
      </c>
    </row>
    <row r="73" spans="1:1" ht="20.399999999999999" x14ac:dyDescent="0.35">
      <c r="A73" s="4" t="s">
        <v>139</v>
      </c>
    </row>
    <row r="74" spans="1:1" ht="20.399999999999999" x14ac:dyDescent="0.35">
      <c r="A74" s="4" t="s">
        <v>140</v>
      </c>
    </row>
    <row r="75" spans="1:1" ht="20.399999999999999" x14ac:dyDescent="0.35">
      <c r="A75" s="4" t="s">
        <v>141</v>
      </c>
    </row>
    <row r="76" spans="1:1" ht="20.399999999999999" x14ac:dyDescent="0.35">
      <c r="A76" s="4" t="s">
        <v>142</v>
      </c>
    </row>
    <row r="77" spans="1:1" ht="20.399999999999999" x14ac:dyDescent="0.35">
      <c r="A77" s="4" t="s">
        <v>143</v>
      </c>
    </row>
    <row r="78" spans="1:1" ht="20.399999999999999" x14ac:dyDescent="0.35">
      <c r="A78" s="4" t="s">
        <v>144</v>
      </c>
    </row>
    <row r="79" spans="1:1" ht="20.399999999999999" x14ac:dyDescent="0.35">
      <c r="A79" s="4" t="s">
        <v>145</v>
      </c>
    </row>
    <row r="80" spans="1:1" ht="20.399999999999999" x14ac:dyDescent="0.35">
      <c r="A80" s="4" t="s">
        <v>146</v>
      </c>
    </row>
    <row r="81" spans="1:2" ht="20.399999999999999" x14ac:dyDescent="0.35">
      <c r="A81" s="4" t="s">
        <v>147</v>
      </c>
    </row>
    <row r="82" spans="1:2" x14ac:dyDescent="0.35">
      <c r="A82" s="4"/>
    </row>
    <row r="83" spans="1:2" ht="20.399999999999999" x14ac:dyDescent="0.35">
      <c r="A83" s="11" t="s">
        <v>148</v>
      </c>
    </row>
    <row r="84" spans="1:2" ht="20.399999999999999" x14ac:dyDescent="0.35">
      <c r="A84" s="11" t="s">
        <v>149</v>
      </c>
    </row>
    <row r="85" spans="1:2" ht="20.399999999999999" x14ac:dyDescent="0.35">
      <c r="A85" s="11" t="s">
        <v>150</v>
      </c>
    </row>
    <row r="86" spans="1:2" ht="20.399999999999999" x14ac:dyDescent="0.35">
      <c r="A86" s="11"/>
    </row>
    <row r="87" spans="1:2" ht="20.399999999999999" x14ac:dyDescent="0.35">
      <c r="A87" s="12" t="s">
        <v>14</v>
      </c>
    </row>
    <row r="88" spans="1:2" ht="20.399999999999999" x14ac:dyDescent="0.35">
      <c r="A88" s="12" t="s">
        <v>15</v>
      </c>
    </row>
    <row r="89" spans="1:2" ht="21" thickBot="1" x14ac:dyDescent="0.4">
      <c r="A89" s="12" t="s">
        <v>16</v>
      </c>
    </row>
    <row r="90" spans="1:2" ht="36.6" thickBot="1" x14ac:dyDescent="0.4">
      <c r="A90" s="13" t="s">
        <v>2</v>
      </c>
      <c r="B90" s="14" t="s">
        <v>4</v>
      </c>
    </row>
    <row r="91" spans="1:2" ht="36.6" thickBot="1" x14ac:dyDescent="0.4">
      <c r="A91" s="15" t="s">
        <v>17</v>
      </c>
      <c r="B91" s="16" t="s">
        <v>18</v>
      </c>
    </row>
    <row r="92" spans="1:2" ht="54.6" thickBot="1" x14ac:dyDescent="0.4">
      <c r="A92" s="15" t="s">
        <v>19</v>
      </c>
      <c r="B92" s="16" t="s">
        <v>18</v>
      </c>
    </row>
    <row r="93" spans="1:2" ht="36.6" thickBot="1" x14ac:dyDescent="0.4">
      <c r="A93" s="15" t="s">
        <v>20</v>
      </c>
      <c r="B93" s="16" t="s">
        <v>18</v>
      </c>
    </row>
    <row r="94" spans="1:2" ht="36.6" thickBot="1" x14ac:dyDescent="0.4">
      <c r="A94" s="15" t="s">
        <v>21</v>
      </c>
      <c r="B94" s="16" t="s">
        <v>18</v>
      </c>
    </row>
    <row r="95" spans="1:2" ht="90.6" thickBot="1" x14ac:dyDescent="0.4">
      <c r="A95" s="15" t="s">
        <v>22</v>
      </c>
      <c r="B95" s="16" t="s">
        <v>18</v>
      </c>
    </row>
    <row r="96" spans="1:2" ht="18.600000000000001" thickBot="1" x14ac:dyDescent="0.4">
      <c r="A96" s="15" t="s">
        <v>23</v>
      </c>
      <c r="B96" s="16" t="s">
        <v>24</v>
      </c>
    </row>
    <row r="97" spans="1:2" ht="54.6" thickBot="1" x14ac:dyDescent="0.4">
      <c r="A97" s="15" t="s">
        <v>25</v>
      </c>
      <c r="B97" s="16" t="s">
        <v>24</v>
      </c>
    </row>
    <row r="98" spans="1:2" ht="18.600000000000001" thickBot="1" x14ac:dyDescent="0.4">
      <c r="A98" s="15" t="s">
        <v>26</v>
      </c>
      <c r="B98" s="16" t="s">
        <v>24</v>
      </c>
    </row>
    <row r="99" spans="1:2" ht="54.6" thickBot="1" x14ac:dyDescent="0.4">
      <c r="A99" s="15" t="s">
        <v>27</v>
      </c>
      <c r="B99" s="16" t="s">
        <v>28</v>
      </c>
    </row>
    <row r="100" spans="1:2" ht="54.6" thickBot="1" x14ac:dyDescent="0.4">
      <c r="A100" s="15" t="s">
        <v>29</v>
      </c>
      <c r="B100" s="16" t="s">
        <v>24</v>
      </c>
    </row>
    <row r="101" spans="1:2" x14ac:dyDescent="0.35">
      <c r="A101" s="17"/>
    </row>
    <row r="102" spans="1:2" x14ac:dyDescent="0.35">
      <c r="A102" s="17" t="s">
        <v>30</v>
      </c>
    </row>
    <row r="103" spans="1:2" x14ac:dyDescent="0.35">
      <c r="A103" s="17" t="s">
        <v>31</v>
      </c>
    </row>
    <row r="104" spans="1:2" x14ac:dyDescent="0.35">
      <c r="A104" s="17" t="s">
        <v>32</v>
      </c>
    </row>
    <row r="105" spans="1:2" x14ac:dyDescent="0.35">
      <c r="A105" s="17" t="s">
        <v>33</v>
      </c>
    </row>
    <row r="106" spans="1:2" x14ac:dyDescent="0.35">
      <c r="A106" s="17" t="s">
        <v>34</v>
      </c>
    </row>
    <row r="107" spans="1:2" x14ac:dyDescent="0.35">
      <c r="A107" s="17"/>
    </row>
    <row r="108" spans="1:2" x14ac:dyDescent="0.35">
      <c r="A108" s="17"/>
    </row>
    <row r="109" spans="1:2" x14ac:dyDescent="0.35">
      <c r="A109" s="17"/>
    </row>
    <row r="110" spans="1:2" x14ac:dyDescent="0.35">
      <c r="A110" s="17"/>
    </row>
    <row r="111" spans="1:2" x14ac:dyDescent="0.35">
      <c r="A111" s="4" t="s">
        <v>35</v>
      </c>
    </row>
    <row r="112" spans="1:2" x14ac:dyDescent="0.35">
      <c r="A112" s="4" t="s">
        <v>36</v>
      </c>
    </row>
    <row r="113" spans="1:6" x14ac:dyDescent="0.35">
      <c r="A113" s="17" t="s">
        <v>37</v>
      </c>
    </row>
    <row r="114" spans="1:6" x14ac:dyDescent="0.35">
      <c r="A114" s="17" t="s">
        <v>38</v>
      </c>
    </row>
    <row r="115" spans="1:6" x14ac:dyDescent="0.35">
      <c r="A115" s="17" t="s">
        <v>39</v>
      </c>
    </row>
    <row r="116" spans="1:6" x14ac:dyDescent="0.35">
      <c r="A116" s="17" t="s">
        <v>40</v>
      </c>
    </row>
    <row r="117" spans="1:6" x14ac:dyDescent="0.35">
      <c r="A117" s="18" t="s">
        <v>151</v>
      </c>
    </row>
    <row r="118" spans="1:6" x14ac:dyDescent="0.35">
      <c r="A118" s="17" t="s">
        <v>41</v>
      </c>
    </row>
    <row r="119" spans="1:6" x14ac:dyDescent="0.35">
      <c r="F119" s="17" t="s">
        <v>42</v>
      </c>
    </row>
    <row r="120" spans="1:6" x14ac:dyDescent="0.35">
      <c r="A120" s="17" t="s">
        <v>43</v>
      </c>
    </row>
    <row r="121" spans="1:6" x14ac:dyDescent="0.35">
      <c r="A121" s="4" t="s">
        <v>44</v>
      </c>
    </row>
    <row r="122" spans="1:6" x14ac:dyDescent="0.35">
      <c r="A122" s="17" t="s">
        <v>41</v>
      </c>
    </row>
    <row r="123" spans="1:6" x14ac:dyDescent="0.35">
      <c r="F123" s="17" t="s">
        <v>45</v>
      </c>
    </row>
    <row r="124" spans="1:6" x14ac:dyDescent="0.35">
      <c r="A124" s="17" t="s">
        <v>46</v>
      </c>
    </row>
    <row r="125" spans="1:6" x14ac:dyDescent="0.35">
      <c r="A125" s="4"/>
    </row>
    <row r="126" spans="1:6" x14ac:dyDescent="0.35">
      <c r="A126" s="4"/>
    </row>
    <row r="127" spans="1:6" x14ac:dyDescent="0.35">
      <c r="A127" s="4"/>
    </row>
    <row r="128" spans="1:6" x14ac:dyDescent="0.35">
      <c r="A128" s="4" t="s">
        <v>47</v>
      </c>
    </row>
    <row r="129" spans="1:7" x14ac:dyDescent="0.35">
      <c r="A129" s="17" t="s">
        <v>48</v>
      </c>
    </row>
    <row r="130" spans="1:7" x14ac:dyDescent="0.35">
      <c r="A130" s="4" t="s">
        <v>152</v>
      </c>
    </row>
    <row r="131" spans="1:7" x14ac:dyDescent="0.35">
      <c r="A131" s="17" t="s">
        <v>49</v>
      </c>
    </row>
    <row r="132" spans="1:7" x14ac:dyDescent="0.35">
      <c r="A132" s="17"/>
    </row>
    <row r="133" spans="1:7" x14ac:dyDescent="0.35">
      <c r="A133" s="18" t="s">
        <v>153</v>
      </c>
    </row>
    <row r="134" spans="1:7" x14ac:dyDescent="0.35">
      <c r="A134" s="17" t="s">
        <v>50</v>
      </c>
    </row>
    <row r="135" spans="1:7" x14ac:dyDescent="0.35">
      <c r="G135" s="17" t="s">
        <v>51</v>
      </c>
    </row>
    <row r="136" spans="1:7" x14ac:dyDescent="0.35">
      <c r="A136" s="17" t="s">
        <v>52</v>
      </c>
    </row>
    <row r="137" spans="1:7" x14ac:dyDescent="0.35">
      <c r="A137" s="4"/>
    </row>
    <row r="138" spans="1:7" x14ac:dyDescent="0.35">
      <c r="A138" s="4" t="s">
        <v>53</v>
      </c>
    </row>
    <row r="139" spans="1:7" x14ac:dyDescent="0.35">
      <c r="A139" s="17" t="s">
        <v>50</v>
      </c>
    </row>
    <row r="140" spans="1:7" x14ac:dyDescent="0.35">
      <c r="F140" s="17" t="s">
        <v>45</v>
      </c>
    </row>
    <row r="141" spans="1:7" x14ac:dyDescent="0.35">
      <c r="A141" s="17" t="s">
        <v>54</v>
      </c>
    </row>
    <row r="142" spans="1:7" x14ac:dyDescent="0.35">
      <c r="A142" s="4" t="s">
        <v>47</v>
      </c>
    </row>
    <row r="143" spans="1:7" x14ac:dyDescent="0.35">
      <c r="A143" s="17" t="s">
        <v>55</v>
      </c>
    </row>
    <row r="144" spans="1:7" x14ac:dyDescent="0.35">
      <c r="A144" s="4" t="s">
        <v>152</v>
      </c>
    </row>
    <row r="145" spans="1:1" x14ac:dyDescent="0.35">
      <c r="A145" s="17" t="s">
        <v>56</v>
      </c>
    </row>
    <row r="146" spans="1:1" x14ac:dyDescent="0.35">
      <c r="A146" s="17"/>
    </row>
    <row r="147" spans="1:1" x14ac:dyDescent="0.35">
      <c r="A147" s="17"/>
    </row>
    <row r="148" spans="1:1" x14ac:dyDescent="0.35">
      <c r="A148" s="17"/>
    </row>
    <row r="149" spans="1:1" x14ac:dyDescent="0.35">
      <c r="A149" s="17"/>
    </row>
    <row r="150" spans="1:1" x14ac:dyDescent="0.35">
      <c r="A150" s="17" t="s">
        <v>57</v>
      </c>
    </row>
    <row r="151" spans="1:1" x14ac:dyDescent="0.35">
      <c r="A151" s="17" t="s">
        <v>58</v>
      </c>
    </row>
    <row r="152" spans="1:1" x14ac:dyDescent="0.35">
      <c r="A152" s="17" t="s">
        <v>59</v>
      </c>
    </row>
    <row r="153" spans="1:1" x14ac:dyDescent="0.35">
      <c r="A153" s="17" t="s">
        <v>60</v>
      </c>
    </row>
    <row r="154" spans="1:1" x14ac:dyDescent="0.35">
      <c r="A154" s="17" t="s">
        <v>61</v>
      </c>
    </row>
    <row r="155" spans="1:1" x14ac:dyDescent="0.35">
      <c r="A155" s="17" t="s">
        <v>62</v>
      </c>
    </row>
    <row r="156" spans="1:1" x14ac:dyDescent="0.35">
      <c r="A156" s="17" t="s">
        <v>63</v>
      </c>
    </row>
    <row r="157" spans="1:1" x14ac:dyDescent="0.35">
      <c r="A157" s="17" t="s">
        <v>64</v>
      </c>
    </row>
    <row r="158" spans="1:1" x14ac:dyDescent="0.35">
      <c r="A158" s="17" t="s">
        <v>65</v>
      </c>
    </row>
    <row r="159" spans="1:1" x14ac:dyDescent="0.35">
      <c r="A159" s="17" t="s">
        <v>66</v>
      </c>
    </row>
    <row r="160" spans="1:1" x14ac:dyDescent="0.35">
      <c r="A160" s="17" t="s">
        <v>67</v>
      </c>
    </row>
    <row r="161" spans="1:1" x14ac:dyDescent="0.35">
      <c r="A161" s="17" t="s">
        <v>68</v>
      </c>
    </row>
    <row r="162" spans="1:1" x14ac:dyDescent="0.35">
      <c r="A162" s="17" t="s">
        <v>69</v>
      </c>
    </row>
    <row r="163" spans="1:1" x14ac:dyDescent="0.35">
      <c r="A163" s="17" t="s">
        <v>70</v>
      </c>
    </row>
    <row r="164" spans="1:1" x14ac:dyDescent="0.35">
      <c r="A164" s="17" t="s">
        <v>71</v>
      </c>
    </row>
    <row r="165" spans="1:1" x14ac:dyDescent="0.35">
      <c r="A165" s="17" t="s">
        <v>72</v>
      </c>
    </row>
    <row r="166" spans="1:1" x14ac:dyDescent="0.35">
      <c r="A166" s="17" t="s">
        <v>73</v>
      </c>
    </row>
    <row r="167" spans="1:1" x14ac:dyDescent="0.35">
      <c r="A167" s="17" t="s">
        <v>74</v>
      </c>
    </row>
    <row r="168" spans="1:1" x14ac:dyDescent="0.35">
      <c r="A168" s="17" t="s">
        <v>75</v>
      </c>
    </row>
    <row r="169" spans="1:1" x14ac:dyDescent="0.35">
      <c r="A169" s="17" t="s">
        <v>76</v>
      </c>
    </row>
    <row r="170" spans="1:1" x14ac:dyDescent="0.35">
      <c r="A170" s="17" t="s">
        <v>77</v>
      </c>
    </row>
    <row r="171" spans="1:1" x14ac:dyDescent="0.35">
      <c r="A171" s="17"/>
    </row>
    <row r="172" spans="1:1" x14ac:dyDescent="0.35">
      <c r="A172" s="17" t="s">
        <v>78</v>
      </c>
    </row>
    <row r="173" spans="1:1" x14ac:dyDescent="0.35">
      <c r="A173" s="17"/>
    </row>
    <row r="174" spans="1:1" x14ac:dyDescent="0.35">
      <c r="A174" s="17"/>
    </row>
    <row r="175" spans="1:1" x14ac:dyDescent="0.35">
      <c r="A175" s="17"/>
    </row>
    <row r="176" spans="1:1" x14ac:dyDescent="0.35">
      <c r="A176" s="17"/>
    </row>
    <row r="177" spans="1:1" x14ac:dyDescent="0.35">
      <c r="A177" s="17"/>
    </row>
    <row r="178" spans="1:1" x14ac:dyDescent="0.35">
      <c r="A178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57" workbookViewId="0">
      <selection activeCell="A66" sqref="A66:B73"/>
    </sheetView>
  </sheetViews>
  <sheetFormatPr defaultRowHeight="19.8" x14ac:dyDescent="0.4"/>
  <cols>
    <col min="1" max="1" width="49.77734375" style="20" customWidth="1"/>
    <col min="2" max="2" width="13.21875" style="20" customWidth="1"/>
    <col min="3" max="3" width="13" style="20" customWidth="1"/>
    <col min="4" max="7" width="8.88671875" style="20"/>
    <col min="8" max="8" width="26.21875" style="20" customWidth="1"/>
    <col min="9" max="9" width="16.21875" style="20" customWidth="1"/>
    <col min="10" max="16384" width="8.88671875" style="20"/>
  </cols>
  <sheetData>
    <row r="1" spans="1:9" x14ac:dyDescent="0.4">
      <c r="A1" s="20" t="s">
        <v>221</v>
      </c>
    </row>
    <row r="2" spans="1:9" x14ac:dyDescent="0.4">
      <c r="A2" s="20" t="s">
        <v>222</v>
      </c>
    </row>
    <row r="4" spans="1:9" x14ac:dyDescent="0.4">
      <c r="A4" s="1" t="s">
        <v>223</v>
      </c>
      <c r="B4" s="1"/>
      <c r="C4" s="1"/>
    </row>
    <row r="5" spans="1:9" x14ac:dyDescent="0.4">
      <c r="A5" s="1" t="s">
        <v>5</v>
      </c>
      <c r="B5" s="1"/>
      <c r="C5" s="1"/>
      <c r="H5" s="20" t="s">
        <v>230</v>
      </c>
    </row>
    <row r="6" spans="1:9" x14ac:dyDescent="0.4">
      <c r="A6" s="1" t="s">
        <v>1</v>
      </c>
      <c r="B6" s="1"/>
      <c r="C6" s="1"/>
      <c r="H6" s="20" t="s">
        <v>17</v>
      </c>
      <c r="I6" s="20">
        <v>30000</v>
      </c>
    </row>
    <row r="7" spans="1:9" x14ac:dyDescent="0.4">
      <c r="A7" s="3" t="s">
        <v>2</v>
      </c>
      <c r="B7" s="3" t="s">
        <v>3</v>
      </c>
      <c r="C7" s="3" t="s">
        <v>4</v>
      </c>
      <c r="H7" s="20" t="s">
        <v>231</v>
      </c>
      <c r="I7" s="20">
        <v>2000000</v>
      </c>
    </row>
    <row r="8" spans="1:9" x14ac:dyDescent="0.4">
      <c r="A8" s="2" t="s">
        <v>6</v>
      </c>
      <c r="B8" s="2">
        <v>5000000</v>
      </c>
      <c r="C8" s="2"/>
      <c r="H8" s="20" t="s">
        <v>232</v>
      </c>
      <c r="I8" s="20">
        <v>25000</v>
      </c>
    </row>
    <row r="9" spans="1:9" x14ac:dyDescent="0.4">
      <c r="A9" s="2" t="s">
        <v>224</v>
      </c>
      <c r="B9" s="2">
        <v>50000</v>
      </c>
      <c r="C9" s="2"/>
      <c r="H9" s="20" t="s">
        <v>233</v>
      </c>
      <c r="I9" s="20">
        <v>175000</v>
      </c>
    </row>
    <row r="10" spans="1:9" x14ac:dyDescent="0.4">
      <c r="A10" s="2" t="s">
        <v>225</v>
      </c>
      <c r="B10" s="2">
        <v>45000</v>
      </c>
      <c r="C10" s="2"/>
      <c r="H10" s="20" t="s">
        <v>26</v>
      </c>
      <c r="I10" s="20">
        <f>SUM(I6:I9)</f>
        <v>2230000</v>
      </c>
    </row>
    <row r="11" spans="1:9" x14ac:dyDescent="0.4">
      <c r="A11" s="2" t="s">
        <v>226</v>
      </c>
      <c r="B11" s="2">
        <v>28000</v>
      </c>
      <c r="C11" s="2"/>
      <c r="H11" s="20" t="s">
        <v>234</v>
      </c>
      <c r="I11" s="20">
        <v>310000</v>
      </c>
    </row>
    <row r="12" spans="1:9" x14ac:dyDescent="0.4">
      <c r="A12" s="2" t="s">
        <v>157</v>
      </c>
      <c r="B12" s="2">
        <v>25000</v>
      </c>
      <c r="C12" s="2"/>
      <c r="H12" s="20" t="s">
        <v>235</v>
      </c>
      <c r="I12" s="20">
        <f>I10-I11</f>
        <v>1920000</v>
      </c>
    </row>
    <row r="13" spans="1:9" x14ac:dyDescent="0.4">
      <c r="A13" s="2" t="s">
        <v>227</v>
      </c>
      <c r="B13" s="2">
        <v>25000</v>
      </c>
      <c r="H13" s="20" t="s">
        <v>168</v>
      </c>
    </row>
    <row r="14" spans="1:9" x14ac:dyDescent="0.4">
      <c r="A14" s="2" t="s">
        <v>244</v>
      </c>
      <c r="B14" s="2"/>
      <c r="C14" s="2">
        <v>5173000</v>
      </c>
    </row>
    <row r="15" spans="1:9" x14ac:dyDescent="0.4">
      <c r="A15" s="2" t="s">
        <v>228</v>
      </c>
      <c r="B15" s="2"/>
      <c r="C15" s="2"/>
    </row>
    <row r="16" spans="1:9" x14ac:dyDescent="0.4">
      <c r="A16" s="2" t="s">
        <v>229</v>
      </c>
      <c r="B16" s="2">
        <v>1920000</v>
      </c>
      <c r="C16" s="2"/>
    </row>
    <row r="17" spans="1:3" x14ac:dyDescent="0.4">
      <c r="A17" s="2" t="s">
        <v>236</v>
      </c>
      <c r="B17" s="2">
        <v>50000</v>
      </c>
      <c r="C17" s="2"/>
    </row>
    <row r="18" spans="1:3" x14ac:dyDescent="0.4">
      <c r="A18" s="2" t="s">
        <v>237</v>
      </c>
      <c r="B18" s="2">
        <v>250000</v>
      </c>
      <c r="C18" s="2"/>
    </row>
    <row r="19" spans="1:3" x14ac:dyDescent="0.4">
      <c r="A19" s="2" t="s">
        <v>238</v>
      </c>
      <c r="B19" s="2">
        <v>15000</v>
      </c>
      <c r="C19" s="2"/>
    </row>
    <row r="20" spans="1:3" x14ac:dyDescent="0.4">
      <c r="A20" s="2" t="s">
        <v>173</v>
      </c>
      <c r="B20" s="2">
        <v>125000</v>
      </c>
      <c r="C20" s="2"/>
    </row>
    <row r="21" spans="1:3" x14ac:dyDescent="0.4">
      <c r="A21" s="2" t="s">
        <v>239</v>
      </c>
      <c r="B21" s="2">
        <v>130000</v>
      </c>
      <c r="C21" s="2"/>
    </row>
    <row r="22" spans="1:3" x14ac:dyDescent="0.4">
      <c r="A22" s="2" t="s">
        <v>171</v>
      </c>
      <c r="B22" s="2">
        <v>65000</v>
      </c>
      <c r="C22" s="2"/>
    </row>
    <row r="23" spans="1:3" x14ac:dyDescent="0.4">
      <c r="A23" s="2" t="s">
        <v>240</v>
      </c>
      <c r="B23" s="2">
        <v>15000</v>
      </c>
      <c r="C23" s="2"/>
    </row>
    <row r="24" spans="1:3" x14ac:dyDescent="0.4">
      <c r="A24" s="2" t="s">
        <v>241</v>
      </c>
      <c r="B24" s="2">
        <v>40000</v>
      </c>
      <c r="C24" s="2"/>
    </row>
    <row r="25" spans="1:3" x14ac:dyDescent="0.4">
      <c r="A25" s="2" t="s">
        <v>242</v>
      </c>
      <c r="B25" s="2">
        <v>30000</v>
      </c>
      <c r="C25" s="2"/>
    </row>
    <row r="26" spans="1:3" x14ac:dyDescent="0.4">
      <c r="A26" s="2" t="s">
        <v>243</v>
      </c>
      <c r="B26" s="2">
        <v>5000</v>
      </c>
      <c r="C26" s="2"/>
    </row>
    <row r="27" spans="1:3" x14ac:dyDescent="0.4">
      <c r="A27" s="2" t="s">
        <v>245</v>
      </c>
      <c r="B27" s="2"/>
      <c r="C27" s="2">
        <v>2645000</v>
      </c>
    </row>
    <row r="28" spans="1:3" x14ac:dyDescent="0.4">
      <c r="A28" s="2" t="s">
        <v>246</v>
      </c>
      <c r="B28" s="2"/>
      <c r="C28" s="2">
        <f>C14-C27</f>
        <v>2528000</v>
      </c>
    </row>
    <row r="29" spans="1:3" x14ac:dyDescent="0.4">
      <c r="A29" s="2" t="s">
        <v>180</v>
      </c>
      <c r="B29" s="2"/>
      <c r="C29" s="2">
        <v>50000</v>
      </c>
    </row>
    <row r="30" spans="1:3" x14ac:dyDescent="0.4">
      <c r="A30" s="2" t="s">
        <v>247</v>
      </c>
      <c r="B30" s="2"/>
      <c r="C30" s="2">
        <f>C28-C29</f>
        <v>2478000</v>
      </c>
    </row>
    <row r="31" spans="1:3" x14ac:dyDescent="0.4">
      <c r="A31" s="2" t="s">
        <v>248</v>
      </c>
      <c r="B31" s="2"/>
      <c r="C31" s="2"/>
    </row>
    <row r="32" spans="1:3" x14ac:dyDescent="0.4">
      <c r="A32" s="2" t="s">
        <v>250</v>
      </c>
      <c r="B32" s="2"/>
      <c r="C32" s="2">
        <v>50000</v>
      </c>
    </row>
    <row r="33" spans="1:3" x14ac:dyDescent="0.4">
      <c r="A33" s="2" t="s">
        <v>249</v>
      </c>
      <c r="B33" s="2"/>
      <c r="C33" s="2"/>
    </row>
    <row r="34" spans="1:3" x14ac:dyDescent="0.4">
      <c r="A34" s="2" t="s">
        <v>251</v>
      </c>
      <c r="B34" s="2"/>
      <c r="C34" s="2">
        <f>C30-C32</f>
        <v>2428000</v>
      </c>
    </row>
    <row r="35" spans="1:3" x14ac:dyDescent="0.4">
      <c r="A35" s="2"/>
      <c r="B35" s="2"/>
      <c r="C35" s="2"/>
    </row>
    <row r="37" spans="1:3" x14ac:dyDescent="0.4">
      <c r="A37" s="20" t="s">
        <v>186</v>
      </c>
    </row>
    <row r="38" spans="1:3" x14ac:dyDescent="0.4">
      <c r="A38" s="2" t="s">
        <v>2</v>
      </c>
      <c r="B38" s="2" t="s">
        <v>4</v>
      </c>
    </row>
    <row r="39" spans="1:3" x14ac:dyDescent="0.4">
      <c r="A39" s="2" t="s">
        <v>252</v>
      </c>
      <c r="B39" s="2">
        <f>C34</f>
        <v>2428000</v>
      </c>
    </row>
    <row r="40" spans="1:3" x14ac:dyDescent="0.4">
      <c r="A40" s="2" t="s">
        <v>253</v>
      </c>
      <c r="B40" s="2"/>
    </row>
    <row r="41" spans="1:3" x14ac:dyDescent="0.4">
      <c r="A41" s="2" t="s">
        <v>189</v>
      </c>
      <c r="B41" s="2">
        <v>50000</v>
      </c>
    </row>
    <row r="42" spans="1:3" x14ac:dyDescent="0.4">
      <c r="A42" s="2" t="s">
        <v>190</v>
      </c>
      <c r="B42" s="2">
        <f>B39+B41</f>
        <v>2478000</v>
      </c>
    </row>
    <row r="43" spans="1:3" x14ac:dyDescent="0.4">
      <c r="A43" s="2" t="s">
        <v>191</v>
      </c>
      <c r="B43" s="2"/>
    </row>
    <row r="44" spans="1:3" x14ac:dyDescent="0.4">
      <c r="A44" s="2" t="s">
        <v>254</v>
      </c>
      <c r="B44" s="2"/>
    </row>
    <row r="45" spans="1:3" x14ac:dyDescent="0.4">
      <c r="A45" s="2" t="s">
        <v>195</v>
      </c>
      <c r="B45" s="2"/>
    </row>
    <row r="46" spans="1:3" x14ac:dyDescent="0.4">
      <c r="A46" s="2" t="s">
        <v>193</v>
      </c>
      <c r="B46" s="2">
        <v>30000</v>
      </c>
    </row>
    <row r="47" spans="1:3" x14ac:dyDescent="0.4">
      <c r="A47" s="2" t="s">
        <v>194</v>
      </c>
      <c r="B47" s="2">
        <v>8000</v>
      </c>
    </row>
    <row r="48" spans="1:3" x14ac:dyDescent="0.4">
      <c r="A48" s="2" t="s">
        <v>204</v>
      </c>
      <c r="B48" s="2">
        <f>B42-B46-B47</f>
        <v>2440000</v>
      </c>
    </row>
    <row r="49" spans="1:2" x14ac:dyDescent="0.4">
      <c r="A49" s="19" t="s">
        <v>207</v>
      </c>
      <c r="B49" s="2">
        <v>50000</v>
      </c>
    </row>
    <row r="50" spans="1:2" x14ac:dyDescent="0.4">
      <c r="A50" s="2" t="s">
        <v>208</v>
      </c>
      <c r="B50" s="2">
        <f>B48-B49</f>
        <v>2390000</v>
      </c>
    </row>
    <row r="52" spans="1:2" x14ac:dyDescent="0.4">
      <c r="A52" s="20" t="s">
        <v>260</v>
      </c>
    </row>
    <row r="53" spans="1:2" x14ac:dyDescent="0.4">
      <c r="A53" s="22" t="s">
        <v>2</v>
      </c>
      <c r="B53" s="22" t="s">
        <v>4</v>
      </c>
    </row>
    <row r="54" spans="1:2" x14ac:dyDescent="0.4">
      <c r="A54" s="22" t="s">
        <v>261</v>
      </c>
      <c r="B54" s="22">
        <v>0</v>
      </c>
    </row>
    <row r="55" spans="1:2" x14ac:dyDescent="0.4">
      <c r="A55" s="22" t="s">
        <v>211</v>
      </c>
      <c r="B55" s="22">
        <v>20000</v>
      </c>
    </row>
    <row r="56" spans="1:2" x14ac:dyDescent="0.4">
      <c r="A56" s="22" t="s">
        <v>262</v>
      </c>
      <c r="B56" s="22">
        <v>60000</v>
      </c>
    </row>
    <row r="57" spans="1:2" x14ac:dyDescent="0.4">
      <c r="A57" s="22" t="s">
        <v>263</v>
      </c>
      <c r="B57" s="22">
        <v>300000</v>
      </c>
    </row>
    <row r="58" spans="1:2" x14ac:dyDescent="0.4">
      <c r="A58" s="22" t="s">
        <v>264</v>
      </c>
      <c r="B58" s="22">
        <v>140400</v>
      </c>
    </row>
    <row r="59" spans="1:2" x14ac:dyDescent="0.4">
      <c r="A59" s="22" t="s">
        <v>265</v>
      </c>
      <c r="B59" s="22">
        <v>5000</v>
      </c>
    </row>
    <row r="60" spans="1:2" x14ac:dyDescent="0.4">
      <c r="A60" s="22" t="s">
        <v>266</v>
      </c>
      <c r="B60" s="22">
        <v>525400</v>
      </c>
    </row>
    <row r="61" spans="1:2" x14ac:dyDescent="0.4">
      <c r="A61" s="22" t="s">
        <v>267</v>
      </c>
      <c r="B61" s="22">
        <v>20000</v>
      </c>
    </row>
    <row r="62" spans="1:2" x14ac:dyDescent="0.4">
      <c r="A62" s="22" t="s">
        <v>268</v>
      </c>
      <c r="B62" s="22">
        <f>B60-B61</f>
        <v>505400</v>
      </c>
    </row>
    <row r="66" spans="1:2" x14ac:dyDescent="0.4">
      <c r="A66" s="1" t="s">
        <v>196</v>
      </c>
      <c r="B66" s="1"/>
    </row>
    <row r="67" spans="1:2" x14ac:dyDescent="0.4">
      <c r="A67" s="2" t="s">
        <v>255</v>
      </c>
      <c r="B67" s="2">
        <v>2478000</v>
      </c>
    </row>
    <row r="68" spans="1:2" x14ac:dyDescent="0.4">
      <c r="A68" s="2" t="s">
        <v>256</v>
      </c>
      <c r="B68" s="2"/>
    </row>
    <row r="69" spans="1:2" x14ac:dyDescent="0.4">
      <c r="A69" s="2" t="s">
        <v>198</v>
      </c>
      <c r="B69" s="2">
        <v>50000</v>
      </c>
    </row>
    <row r="70" spans="1:2" x14ac:dyDescent="0.4">
      <c r="A70" s="2" t="s">
        <v>257</v>
      </c>
      <c r="B70" s="2">
        <f>B67+B69</f>
        <v>2528000</v>
      </c>
    </row>
    <row r="71" spans="1:2" x14ac:dyDescent="0.4">
      <c r="A71" s="2" t="s">
        <v>259</v>
      </c>
      <c r="B71" s="2"/>
    </row>
    <row r="72" spans="1:2" x14ac:dyDescent="0.4">
      <c r="A72" s="2" t="s">
        <v>258</v>
      </c>
      <c r="B72" s="21">
        <v>8000</v>
      </c>
    </row>
    <row r="73" spans="1:2" x14ac:dyDescent="0.4">
      <c r="A73" s="2" t="s">
        <v>201</v>
      </c>
      <c r="B73" s="2"/>
    </row>
    <row r="75" spans="1:2" x14ac:dyDescent="0.4">
      <c r="A75" s="20" t="s">
        <v>269</v>
      </c>
    </row>
    <row r="76" spans="1:2" x14ac:dyDescent="0.4">
      <c r="A76" s="20" t="s">
        <v>270</v>
      </c>
    </row>
    <row r="77" spans="1:2" x14ac:dyDescent="0.4">
      <c r="A77" s="20" t="s">
        <v>271</v>
      </c>
    </row>
    <row r="78" spans="1:2" x14ac:dyDescent="0.4">
      <c r="A78" s="20" t="s">
        <v>272</v>
      </c>
    </row>
    <row r="79" spans="1:2" x14ac:dyDescent="0.4">
      <c r="A79" s="20" t="s">
        <v>273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60" workbookViewId="0">
      <selection activeCell="A81" sqref="A81"/>
    </sheetView>
  </sheetViews>
  <sheetFormatPr defaultRowHeight="19.8" x14ac:dyDescent="0.4"/>
  <cols>
    <col min="1" max="1" width="60.88671875" style="20" customWidth="1"/>
    <col min="2" max="2" width="15.44140625" style="20" customWidth="1"/>
    <col min="3" max="3" width="11.6640625" style="20" customWidth="1"/>
    <col min="4" max="5" width="8.88671875" style="20"/>
    <col min="6" max="6" width="40.6640625" style="20" customWidth="1"/>
    <col min="7" max="7" width="15" style="20" customWidth="1"/>
    <col min="8" max="16384" width="8.88671875" style="20"/>
  </cols>
  <sheetData>
    <row r="1" spans="1:7" x14ac:dyDescent="0.4">
      <c r="A1" s="20" t="s">
        <v>274</v>
      </c>
    </row>
    <row r="2" spans="1:7" x14ac:dyDescent="0.4">
      <c r="A2" s="1" t="s">
        <v>275</v>
      </c>
      <c r="B2" s="1"/>
      <c r="C2" s="1"/>
    </row>
    <row r="3" spans="1:7" x14ac:dyDescent="0.4">
      <c r="A3" s="1" t="s">
        <v>1</v>
      </c>
      <c r="B3" s="1"/>
      <c r="C3" s="1"/>
    </row>
    <row r="4" spans="1:7" x14ac:dyDescent="0.4">
      <c r="A4" s="3" t="s">
        <v>2</v>
      </c>
      <c r="B4" s="3" t="s">
        <v>3</v>
      </c>
      <c r="C4" s="3" t="s">
        <v>4</v>
      </c>
      <c r="F4" s="20" t="s">
        <v>283</v>
      </c>
    </row>
    <row r="5" spans="1:7" x14ac:dyDescent="0.4">
      <c r="A5" s="2" t="s">
        <v>6</v>
      </c>
      <c r="B5" s="2">
        <v>4900000</v>
      </c>
      <c r="C5" s="2"/>
      <c r="F5" s="20" t="s">
        <v>284</v>
      </c>
    </row>
    <row r="6" spans="1:7" x14ac:dyDescent="0.4">
      <c r="A6" s="2" t="s">
        <v>276</v>
      </c>
      <c r="B6" s="2">
        <v>45000</v>
      </c>
      <c r="C6" s="2"/>
      <c r="F6" s="22" t="s">
        <v>285</v>
      </c>
      <c r="G6" s="22">
        <v>200000</v>
      </c>
    </row>
    <row r="7" spans="1:7" x14ac:dyDescent="0.4">
      <c r="A7" s="2" t="s">
        <v>277</v>
      </c>
      <c r="B7" s="2">
        <v>10000</v>
      </c>
      <c r="C7" s="2"/>
      <c r="F7" s="22" t="s">
        <v>286</v>
      </c>
      <c r="G7" s="22">
        <v>1900000</v>
      </c>
    </row>
    <row r="8" spans="1:7" x14ac:dyDescent="0.4">
      <c r="A8" s="2" t="s">
        <v>278</v>
      </c>
      <c r="B8" s="2">
        <v>40000</v>
      </c>
      <c r="C8" s="2"/>
      <c r="F8" s="22" t="s">
        <v>287</v>
      </c>
      <c r="G8" s="22">
        <v>260000</v>
      </c>
    </row>
    <row r="9" spans="1:7" x14ac:dyDescent="0.4">
      <c r="A9" s="2" t="s">
        <v>279</v>
      </c>
      <c r="B9" s="2">
        <v>42000</v>
      </c>
      <c r="C9" s="2"/>
      <c r="F9" s="22" t="s">
        <v>288</v>
      </c>
      <c r="G9" s="22">
        <v>110000</v>
      </c>
    </row>
    <row r="10" spans="1:7" x14ac:dyDescent="0.4">
      <c r="A10" s="2" t="s">
        <v>280</v>
      </c>
      <c r="B10" s="2">
        <v>50000</v>
      </c>
      <c r="C10" s="22"/>
      <c r="F10" s="22" t="s">
        <v>233</v>
      </c>
      <c r="G10" s="22">
        <v>340000</v>
      </c>
    </row>
    <row r="11" spans="1:7" x14ac:dyDescent="0.4">
      <c r="A11" s="2" t="s">
        <v>244</v>
      </c>
      <c r="B11" s="2"/>
      <c r="C11" s="2">
        <v>5087000</v>
      </c>
      <c r="F11" s="22" t="s">
        <v>26</v>
      </c>
      <c r="G11" s="22">
        <f>SUM(G6:G10)</f>
        <v>2810000</v>
      </c>
    </row>
    <row r="12" spans="1:7" x14ac:dyDescent="0.4">
      <c r="A12" s="2" t="s">
        <v>281</v>
      </c>
      <c r="B12" s="2"/>
      <c r="C12" s="2"/>
      <c r="F12" s="22" t="s">
        <v>289</v>
      </c>
      <c r="G12" s="22">
        <v>400000</v>
      </c>
    </row>
    <row r="13" spans="1:7" x14ac:dyDescent="0.4">
      <c r="A13" s="2" t="s">
        <v>282</v>
      </c>
      <c r="B13" s="2">
        <v>2410000</v>
      </c>
      <c r="C13" s="2"/>
      <c r="F13" s="22" t="s">
        <v>168</v>
      </c>
      <c r="G13" s="22">
        <f>G11-G12</f>
        <v>2410000</v>
      </c>
    </row>
    <row r="14" spans="1:7" x14ac:dyDescent="0.4">
      <c r="A14" s="2" t="s">
        <v>237</v>
      </c>
      <c r="B14" s="2">
        <v>650000</v>
      </c>
      <c r="C14" s="2"/>
    </row>
    <row r="15" spans="1:7" x14ac:dyDescent="0.4">
      <c r="A15" s="2" t="s">
        <v>236</v>
      </c>
      <c r="B15" s="2">
        <v>240000</v>
      </c>
      <c r="C15" s="2"/>
      <c r="F15" s="22" t="s">
        <v>298</v>
      </c>
      <c r="G15" s="22"/>
    </row>
    <row r="16" spans="1:7" x14ac:dyDescent="0.4">
      <c r="A16" s="2" t="s">
        <v>171</v>
      </c>
      <c r="B16" s="2">
        <v>70000</v>
      </c>
      <c r="C16" s="2"/>
      <c r="F16" s="22" t="s">
        <v>297</v>
      </c>
      <c r="G16" s="22">
        <v>400000</v>
      </c>
    </row>
    <row r="17" spans="1:7" x14ac:dyDescent="0.4">
      <c r="A17" s="2" t="s">
        <v>290</v>
      </c>
      <c r="B17" s="2">
        <v>80000</v>
      </c>
      <c r="C17" s="2"/>
      <c r="F17" s="22" t="s">
        <v>19</v>
      </c>
      <c r="G17" s="22"/>
    </row>
    <row r="18" spans="1:7" x14ac:dyDescent="0.4">
      <c r="A18" s="2" t="s">
        <v>291</v>
      </c>
      <c r="B18" s="2">
        <v>10000</v>
      </c>
      <c r="C18" s="2"/>
      <c r="F18" s="22" t="s">
        <v>299</v>
      </c>
      <c r="G18" s="22">
        <v>80000</v>
      </c>
    </row>
    <row r="19" spans="1:7" x14ac:dyDescent="0.4">
      <c r="A19" s="2" t="s">
        <v>292</v>
      </c>
      <c r="B19" s="2">
        <v>30000</v>
      </c>
      <c r="C19" s="2"/>
      <c r="F19" s="22" t="s">
        <v>300</v>
      </c>
      <c r="G19" s="22">
        <v>480000</v>
      </c>
    </row>
    <row r="20" spans="1:7" x14ac:dyDescent="0.4">
      <c r="A20" s="2" t="s">
        <v>293</v>
      </c>
      <c r="B20" s="2">
        <v>25000</v>
      </c>
      <c r="C20" s="2"/>
      <c r="F20" s="22" t="s">
        <v>301</v>
      </c>
      <c r="G20" s="22">
        <v>80000</v>
      </c>
    </row>
    <row r="21" spans="1:7" x14ac:dyDescent="0.4">
      <c r="A21" s="2" t="s">
        <v>294</v>
      </c>
      <c r="B21" s="2">
        <v>40000</v>
      </c>
      <c r="C21" s="2"/>
      <c r="F21" s="22" t="s">
        <v>302</v>
      </c>
      <c r="G21" s="22">
        <v>400000</v>
      </c>
    </row>
    <row r="22" spans="1:7" x14ac:dyDescent="0.4">
      <c r="A22" s="2" t="s">
        <v>295</v>
      </c>
      <c r="B22" s="2">
        <v>30000</v>
      </c>
      <c r="C22" s="2"/>
      <c r="F22" s="22" t="s">
        <v>303</v>
      </c>
      <c r="G22" s="23">
        <v>0.15</v>
      </c>
    </row>
    <row r="23" spans="1:7" x14ac:dyDescent="0.4">
      <c r="A23" s="2" t="s">
        <v>296</v>
      </c>
      <c r="B23" s="2">
        <v>20000</v>
      </c>
      <c r="C23" s="2"/>
      <c r="F23" s="22" t="s">
        <v>241</v>
      </c>
      <c r="G23" s="22">
        <v>60000</v>
      </c>
    </row>
    <row r="24" spans="1:7" x14ac:dyDescent="0.4">
      <c r="A24" s="2" t="s">
        <v>304</v>
      </c>
      <c r="B24" s="2">
        <v>60000</v>
      </c>
      <c r="C24" s="2"/>
      <c r="F24" s="22"/>
      <c r="G24" s="22"/>
    </row>
    <row r="25" spans="1:7" x14ac:dyDescent="0.4">
      <c r="A25" s="2" t="s">
        <v>305</v>
      </c>
      <c r="B25" s="2">
        <v>28000</v>
      </c>
      <c r="C25" s="2"/>
      <c r="F25" s="22"/>
      <c r="G25" s="22"/>
    </row>
    <row r="26" spans="1:7" x14ac:dyDescent="0.4">
      <c r="A26" s="2" t="s">
        <v>311</v>
      </c>
      <c r="B26" s="2">
        <v>50000</v>
      </c>
      <c r="F26" s="22"/>
      <c r="G26" s="22"/>
    </row>
    <row r="27" spans="1:7" x14ac:dyDescent="0.4">
      <c r="A27" s="2" t="s">
        <v>245</v>
      </c>
      <c r="B27" s="2"/>
      <c r="C27" s="2">
        <v>3743000</v>
      </c>
    </row>
    <row r="28" spans="1:7" x14ac:dyDescent="0.4">
      <c r="A28" s="2" t="s">
        <v>312</v>
      </c>
      <c r="B28" s="2"/>
      <c r="C28" s="2">
        <f>C11-C27</f>
        <v>1344000</v>
      </c>
      <c r="F28" s="22" t="s">
        <v>306</v>
      </c>
    </row>
    <row r="29" spans="1:7" x14ac:dyDescent="0.4">
      <c r="A29" s="2" t="s">
        <v>180</v>
      </c>
      <c r="B29" s="2"/>
      <c r="C29" s="2">
        <v>50000</v>
      </c>
      <c r="F29" s="20" t="s">
        <v>310</v>
      </c>
      <c r="G29" s="22">
        <v>400000</v>
      </c>
    </row>
    <row r="30" spans="1:7" x14ac:dyDescent="0.4">
      <c r="A30" s="2" t="s">
        <v>247</v>
      </c>
      <c r="B30" s="2"/>
      <c r="C30" s="2">
        <f>C28-C29</f>
        <v>1294000</v>
      </c>
      <c r="F30" s="22" t="s">
        <v>307</v>
      </c>
      <c r="G30" s="22"/>
    </row>
    <row r="31" spans="1:7" x14ac:dyDescent="0.4">
      <c r="A31" s="2" t="s">
        <v>182</v>
      </c>
      <c r="B31" s="2"/>
      <c r="C31" s="2"/>
      <c r="F31" s="22" t="s">
        <v>308</v>
      </c>
      <c r="G31" s="22"/>
    </row>
    <row r="32" spans="1:7" x14ac:dyDescent="0.4">
      <c r="A32" s="2" t="s">
        <v>313</v>
      </c>
      <c r="B32" s="2"/>
      <c r="C32" s="2"/>
      <c r="F32" s="22" t="s">
        <v>309</v>
      </c>
      <c r="G32" s="22">
        <v>28000</v>
      </c>
    </row>
    <row r="33" spans="1:7" x14ac:dyDescent="0.4">
      <c r="A33" s="2" t="s">
        <v>314</v>
      </c>
      <c r="B33" s="2"/>
      <c r="C33" s="2">
        <v>110000</v>
      </c>
      <c r="F33" s="22" t="s">
        <v>33</v>
      </c>
      <c r="G33" s="22"/>
    </row>
    <row r="34" spans="1:7" x14ac:dyDescent="0.4">
      <c r="A34" s="22" t="s">
        <v>315</v>
      </c>
      <c r="B34" s="22"/>
      <c r="C34" s="22">
        <f>C30-C33</f>
        <v>1184000</v>
      </c>
      <c r="F34" s="22"/>
      <c r="G34" s="22"/>
    </row>
    <row r="35" spans="1:7" x14ac:dyDescent="0.4">
      <c r="F35" s="22"/>
      <c r="G35" s="22"/>
    </row>
    <row r="37" spans="1:7" x14ac:dyDescent="0.4">
      <c r="A37" s="20" t="s">
        <v>186</v>
      </c>
    </row>
    <row r="38" spans="1:7" x14ac:dyDescent="0.4">
      <c r="A38" s="2" t="s">
        <v>2</v>
      </c>
      <c r="B38" s="2" t="s">
        <v>4</v>
      </c>
    </row>
    <row r="39" spans="1:7" x14ac:dyDescent="0.4">
      <c r="A39" s="2" t="s">
        <v>252</v>
      </c>
      <c r="B39" s="2">
        <v>1184000</v>
      </c>
    </row>
    <row r="40" spans="1:7" x14ac:dyDescent="0.4">
      <c r="A40" s="2" t="s">
        <v>317</v>
      </c>
      <c r="B40" s="2"/>
    </row>
    <row r="41" spans="1:7" x14ac:dyDescent="0.4">
      <c r="A41" s="2" t="s">
        <v>316</v>
      </c>
      <c r="B41" s="2">
        <v>200000</v>
      </c>
    </row>
    <row r="42" spans="1:7" x14ac:dyDescent="0.4">
      <c r="A42" s="2" t="s">
        <v>318</v>
      </c>
      <c r="B42" s="2"/>
    </row>
    <row r="43" spans="1:7" x14ac:dyDescent="0.4">
      <c r="A43" s="2" t="s">
        <v>190</v>
      </c>
      <c r="B43" s="2">
        <f>B39+B41</f>
        <v>1384000</v>
      </c>
    </row>
    <row r="44" spans="1:7" x14ac:dyDescent="0.4">
      <c r="A44" s="2" t="s">
        <v>191</v>
      </c>
      <c r="B44" s="2"/>
    </row>
    <row r="45" spans="1:7" x14ac:dyDescent="0.4">
      <c r="A45" s="2" t="s">
        <v>254</v>
      </c>
      <c r="B45" s="2"/>
    </row>
    <row r="46" spans="1:7" x14ac:dyDescent="0.4">
      <c r="A46" s="2" t="s">
        <v>319</v>
      </c>
      <c r="B46" s="2">
        <v>35000</v>
      </c>
    </row>
    <row r="47" spans="1:7" x14ac:dyDescent="0.4">
      <c r="A47" s="2" t="s">
        <v>193</v>
      </c>
      <c r="B47" s="2"/>
    </row>
    <row r="48" spans="1:7" x14ac:dyDescent="0.4">
      <c r="A48" s="2" t="s">
        <v>320</v>
      </c>
      <c r="B48" s="2">
        <v>40000</v>
      </c>
    </row>
    <row r="49" spans="1:2" x14ac:dyDescent="0.4">
      <c r="A49" s="2" t="s">
        <v>204</v>
      </c>
      <c r="B49" s="2">
        <f>B43-B46-B48</f>
        <v>1309000</v>
      </c>
    </row>
    <row r="50" spans="1:2" x14ac:dyDescent="0.4">
      <c r="A50" s="19" t="s">
        <v>207</v>
      </c>
      <c r="B50" s="2">
        <v>130000</v>
      </c>
    </row>
    <row r="51" spans="1:2" x14ac:dyDescent="0.4">
      <c r="A51" s="2" t="s">
        <v>208</v>
      </c>
      <c r="B51" s="2">
        <f>B49-B50</f>
        <v>1179000</v>
      </c>
    </row>
    <row r="53" spans="1:2" x14ac:dyDescent="0.4">
      <c r="A53" s="20" t="s">
        <v>260</v>
      </c>
    </row>
    <row r="54" spans="1:2" x14ac:dyDescent="0.4">
      <c r="A54" s="22" t="s">
        <v>2</v>
      </c>
      <c r="B54" s="22" t="s">
        <v>4</v>
      </c>
    </row>
    <row r="55" spans="1:2" x14ac:dyDescent="0.4">
      <c r="A55" s="22" t="s">
        <v>261</v>
      </c>
      <c r="B55" s="22">
        <v>0</v>
      </c>
    </row>
    <row r="56" spans="1:2" x14ac:dyDescent="0.4">
      <c r="A56" s="22" t="s">
        <v>211</v>
      </c>
      <c r="B56" s="22">
        <v>20000</v>
      </c>
    </row>
    <row r="57" spans="1:2" x14ac:dyDescent="0.4">
      <c r="A57" s="22" t="s">
        <v>262</v>
      </c>
      <c r="B57" s="22">
        <v>60000</v>
      </c>
    </row>
    <row r="58" spans="1:2" x14ac:dyDescent="0.4">
      <c r="A58" s="22" t="s">
        <v>321</v>
      </c>
      <c r="B58" s="22">
        <v>53700</v>
      </c>
    </row>
    <row r="59" spans="1:2" x14ac:dyDescent="0.4">
      <c r="A59" s="22" t="s">
        <v>322</v>
      </c>
      <c r="B59" s="22">
        <v>13000</v>
      </c>
    </row>
    <row r="60" spans="1:2" x14ac:dyDescent="0.4">
      <c r="A60" s="22" t="s">
        <v>266</v>
      </c>
      <c r="B60" s="22"/>
    </row>
    <row r="61" spans="1:2" x14ac:dyDescent="0.4">
      <c r="A61" s="22" t="s">
        <v>267</v>
      </c>
      <c r="B61" s="22">
        <v>0</v>
      </c>
    </row>
    <row r="62" spans="1:2" x14ac:dyDescent="0.4">
      <c r="A62" s="22" t="s">
        <v>268</v>
      </c>
      <c r="B62" s="22"/>
    </row>
    <row r="63" spans="1:2" x14ac:dyDescent="0.4">
      <c r="A63" s="2"/>
      <c r="B63" s="2">
        <v>146700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/>
  </sheetViews>
  <sheetFormatPr defaultRowHeight="19.8" x14ac:dyDescent="0.4"/>
  <cols>
    <col min="1" max="1" width="51.21875" style="20" customWidth="1"/>
    <col min="2" max="2" width="12.109375" style="20" customWidth="1"/>
    <col min="3" max="3" width="14.44140625" style="20" customWidth="1"/>
    <col min="4" max="4" width="12.109375" style="20" customWidth="1"/>
    <col min="5" max="5" width="8.88671875" style="20"/>
    <col min="6" max="7" width="8.88671875" style="20" customWidth="1"/>
    <col min="8" max="8" width="36.33203125" style="20" customWidth="1"/>
    <col min="9" max="9" width="14.44140625" style="20" customWidth="1"/>
    <col min="10" max="16384" width="8.88671875" style="20"/>
  </cols>
  <sheetData>
    <row r="1" spans="1:9" x14ac:dyDescent="0.4">
      <c r="A1" s="20" t="s">
        <v>323</v>
      </c>
    </row>
    <row r="2" spans="1:9" x14ac:dyDescent="0.4">
      <c r="A2" s="1" t="s">
        <v>275</v>
      </c>
      <c r="B2" s="1"/>
      <c r="C2" s="1"/>
    </row>
    <row r="3" spans="1:9" x14ac:dyDescent="0.4">
      <c r="A3" s="1" t="s">
        <v>1</v>
      </c>
      <c r="B3" s="1"/>
      <c r="C3" s="1"/>
    </row>
    <row r="4" spans="1:9" x14ac:dyDescent="0.4">
      <c r="A4" s="3" t="s">
        <v>2</v>
      </c>
      <c r="B4" s="3" t="s">
        <v>3</v>
      </c>
      <c r="C4" s="3" t="s">
        <v>4</v>
      </c>
      <c r="H4" s="20" t="s">
        <v>230</v>
      </c>
    </row>
    <row r="5" spans="1:9" x14ac:dyDescent="0.4">
      <c r="A5" s="2" t="s">
        <v>6</v>
      </c>
      <c r="B5" s="2">
        <v>3900000</v>
      </c>
      <c r="C5" s="2"/>
      <c r="H5" s="22" t="s">
        <v>17</v>
      </c>
      <c r="I5" s="22">
        <v>1000000</v>
      </c>
    </row>
    <row r="6" spans="1:9" x14ac:dyDescent="0.4">
      <c r="A6" s="2" t="s">
        <v>324</v>
      </c>
      <c r="B6" s="2">
        <v>30000</v>
      </c>
      <c r="C6" s="2"/>
      <c r="H6" s="22" t="s">
        <v>327</v>
      </c>
      <c r="I6" s="22">
        <v>2401000</v>
      </c>
    </row>
    <row r="7" spans="1:9" x14ac:dyDescent="0.4">
      <c r="A7" s="2" t="s">
        <v>325</v>
      </c>
      <c r="B7" s="2">
        <v>19500</v>
      </c>
      <c r="C7" s="2"/>
      <c r="H7" s="22" t="s">
        <v>328</v>
      </c>
      <c r="I7" s="22"/>
    </row>
    <row r="8" spans="1:9" x14ac:dyDescent="0.4">
      <c r="A8" s="2" t="s">
        <v>326</v>
      </c>
      <c r="B8" s="2"/>
      <c r="C8" s="2">
        <v>3949500</v>
      </c>
      <c r="H8" s="22" t="s">
        <v>329</v>
      </c>
      <c r="I8" s="22">
        <v>105000</v>
      </c>
    </row>
    <row r="9" spans="1:9" x14ac:dyDescent="0.4">
      <c r="A9" s="2" t="s">
        <v>228</v>
      </c>
      <c r="B9" s="2"/>
      <c r="C9" s="2"/>
      <c r="H9" s="22" t="s">
        <v>26</v>
      </c>
      <c r="I9" s="22">
        <f>SUM(I5:I8)</f>
        <v>3506000</v>
      </c>
    </row>
    <row r="10" spans="1:9" x14ac:dyDescent="0.4">
      <c r="A10" s="2" t="s">
        <v>168</v>
      </c>
      <c r="B10" s="2">
        <v>2706000</v>
      </c>
      <c r="C10" s="22"/>
      <c r="H10" s="22" t="s">
        <v>27</v>
      </c>
      <c r="I10" s="22">
        <v>800000</v>
      </c>
    </row>
    <row r="11" spans="1:9" x14ac:dyDescent="0.4">
      <c r="A11" s="2" t="s">
        <v>332</v>
      </c>
      <c r="B11" s="2">
        <v>420000</v>
      </c>
      <c r="C11" s="2"/>
      <c r="H11" s="22" t="s">
        <v>330</v>
      </c>
      <c r="I11" s="22"/>
    </row>
    <row r="12" spans="1:9" x14ac:dyDescent="0.4">
      <c r="A12" s="2" t="s">
        <v>333</v>
      </c>
      <c r="B12" s="2">
        <v>200000</v>
      </c>
      <c r="C12" s="2"/>
      <c r="H12" s="22" t="s">
        <v>331</v>
      </c>
      <c r="I12" s="22"/>
    </row>
    <row r="13" spans="1:9" x14ac:dyDescent="0.4">
      <c r="A13" s="2" t="s">
        <v>334</v>
      </c>
      <c r="B13" s="2">
        <v>20000</v>
      </c>
      <c r="C13" s="2"/>
      <c r="H13" s="22" t="s">
        <v>168</v>
      </c>
      <c r="I13" s="22">
        <v>2706000</v>
      </c>
    </row>
    <row r="14" spans="1:9" x14ac:dyDescent="0.4">
      <c r="A14" s="2" t="s">
        <v>335</v>
      </c>
      <c r="B14" s="2">
        <v>5000</v>
      </c>
      <c r="C14" s="2"/>
    </row>
    <row r="15" spans="1:9" x14ac:dyDescent="0.4">
      <c r="A15" s="2" t="s">
        <v>336</v>
      </c>
      <c r="B15" s="2">
        <v>10000</v>
      </c>
      <c r="C15" s="2"/>
    </row>
    <row r="16" spans="1:9" x14ac:dyDescent="0.4">
      <c r="A16" s="2" t="s">
        <v>337</v>
      </c>
      <c r="B16" s="2">
        <v>20000</v>
      </c>
      <c r="C16" s="2"/>
    </row>
    <row r="17" spans="1:3" x14ac:dyDescent="0.4">
      <c r="A17" s="2" t="s">
        <v>338</v>
      </c>
      <c r="B17" s="2"/>
      <c r="C17" s="2"/>
    </row>
    <row r="18" spans="1:3" x14ac:dyDescent="0.4">
      <c r="A18" s="2" t="s">
        <v>339</v>
      </c>
      <c r="B18" s="2">
        <v>120000</v>
      </c>
      <c r="C18" s="2"/>
    </row>
    <row r="19" spans="1:3" x14ac:dyDescent="0.4">
      <c r="A19" s="2" t="s">
        <v>340</v>
      </c>
      <c r="B19" s="2">
        <v>100000</v>
      </c>
      <c r="C19" s="2"/>
    </row>
    <row r="20" spans="1:3" x14ac:dyDescent="0.4">
      <c r="A20" s="2" t="s">
        <v>341</v>
      </c>
      <c r="B20" s="2">
        <v>16500</v>
      </c>
      <c r="C20" s="2"/>
    </row>
    <row r="21" spans="1:3" x14ac:dyDescent="0.4">
      <c r="A21" s="2" t="s">
        <v>350</v>
      </c>
      <c r="B21" s="2">
        <v>5000</v>
      </c>
      <c r="C21" s="2"/>
    </row>
    <row r="22" spans="1:3" x14ac:dyDescent="0.4">
      <c r="A22" s="2" t="s">
        <v>351</v>
      </c>
      <c r="B22" s="2"/>
      <c r="C22" s="2"/>
    </row>
    <row r="23" spans="1:3" x14ac:dyDescent="0.4">
      <c r="A23" s="2" t="s">
        <v>352</v>
      </c>
      <c r="B23" s="2">
        <v>56000</v>
      </c>
      <c r="C23" s="2"/>
    </row>
    <row r="24" spans="1:3" x14ac:dyDescent="0.4">
      <c r="A24" s="2" t="s">
        <v>353</v>
      </c>
      <c r="B24" s="2"/>
      <c r="C24" s="2"/>
    </row>
    <row r="25" spans="1:3" x14ac:dyDescent="0.4">
      <c r="A25" s="2" t="s">
        <v>294</v>
      </c>
      <c r="B25" s="2">
        <v>40000</v>
      </c>
      <c r="C25" s="2"/>
    </row>
    <row r="26" spans="1:3" x14ac:dyDescent="0.4">
      <c r="A26" s="2" t="s">
        <v>354</v>
      </c>
      <c r="B26" s="2"/>
      <c r="C26" s="20">
        <v>3718500</v>
      </c>
    </row>
    <row r="27" spans="1:3" x14ac:dyDescent="0.4">
      <c r="A27" s="2" t="s">
        <v>355</v>
      </c>
      <c r="B27" s="2"/>
      <c r="C27" s="2">
        <f>C8-C26</f>
        <v>231000</v>
      </c>
    </row>
    <row r="28" spans="1:3" x14ac:dyDescent="0.4">
      <c r="A28" s="2" t="s">
        <v>180</v>
      </c>
      <c r="B28" s="2"/>
      <c r="C28" s="2">
        <v>0</v>
      </c>
    </row>
    <row r="29" spans="1:3" x14ac:dyDescent="0.4">
      <c r="A29" s="2" t="s">
        <v>247</v>
      </c>
      <c r="B29" s="2"/>
      <c r="C29" s="2">
        <v>231000</v>
      </c>
    </row>
    <row r="30" spans="1:3" x14ac:dyDescent="0.4">
      <c r="A30" s="2" t="s">
        <v>356</v>
      </c>
      <c r="B30" s="2"/>
      <c r="C30" s="2">
        <v>115500</v>
      </c>
    </row>
    <row r="31" spans="1:3" x14ac:dyDescent="0.4">
      <c r="A31" s="2" t="s">
        <v>357</v>
      </c>
      <c r="B31" s="2"/>
      <c r="C31" s="2"/>
    </row>
    <row r="32" spans="1:3" x14ac:dyDescent="0.4">
      <c r="A32" s="2" t="s">
        <v>358</v>
      </c>
      <c r="B32" s="2"/>
      <c r="C32" s="2">
        <v>115500</v>
      </c>
    </row>
    <row r="36" spans="1:4" x14ac:dyDescent="0.4">
      <c r="A36" s="20" t="s">
        <v>342</v>
      </c>
    </row>
    <row r="37" spans="1:4" x14ac:dyDescent="0.4">
      <c r="A37" s="22" t="s">
        <v>343</v>
      </c>
      <c r="B37" s="22" t="s">
        <v>345</v>
      </c>
      <c r="C37" s="22" t="s">
        <v>344</v>
      </c>
      <c r="D37" s="22" t="s">
        <v>347</v>
      </c>
    </row>
    <row r="38" spans="1:4" x14ac:dyDescent="0.4">
      <c r="A38" s="22" t="s">
        <v>346</v>
      </c>
      <c r="B38" s="22">
        <v>0</v>
      </c>
      <c r="C38" s="22">
        <v>500000</v>
      </c>
      <c r="D38" s="22">
        <v>800000</v>
      </c>
    </row>
    <row r="39" spans="1:4" x14ac:dyDescent="0.4">
      <c r="A39" s="22" t="s">
        <v>348</v>
      </c>
      <c r="B39" s="22"/>
      <c r="C39" s="22"/>
      <c r="D39" s="22"/>
    </row>
    <row r="40" spans="1:4" x14ac:dyDescent="0.4">
      <c r="A40" s="22" t="s">
        <v>349</v>
      </c>
      <c r="B40" s="22">
        <v>66000</v>
      </c>
      <c r="C40" s="22">
        <v>0</v>
      </c>
      <c r="D40" s="22">
        <v>0</v>
      </c>
    </row>
    <row r="41" spans="1:4" x14ac:dyDescent="0.4">
      <c r="A41" s="22" t="s">
        <v>302</v>
      </c>
      <c r="B41" s="22">
        <v>66000</v>
      </c>
      <c r="C41" s="22">
        <v>500000</v>
      </c>
      <c r="D41" s="22">
        <v>800000</v>
      </c>
    </row>
    <row r="42" spans="1:4" x14ac:dyDescent="0.4">
      <c r="A42" s="22" t="s">
        <v>303</v>
      </c>
      <c r="B42" s="23">
        <v>0.25</v>
      </c>
      <c r="C42" s="23">
        <v>0.2</v>
      </c>
      <c r="D42" s="23">
        <v>0.15</v>
      </c>
    </row>
    <row r="43" spans="1:4" x14ac:dyDescent="0.4">
      <c r="A43" s="22" t="s">
        <v>241</v>
      </c>
      <c r="B43" s="22">
        <v>16500</v>
      </c>
      <c r="C43" s="22">
        <v>100000</v>
      </c>
      <c r="D43" s="22">
        <v>120000</v>
      </c>
    </row>
    <row r="44" spans="1:4" x14ac:dyDescent="0.4">
      <c r="A44" s="22"/>
      <c r="B44" s="22"/>
      <c r="C44" s="22"/>
      <c r="D44" s="22"/>
    </row>
    <row r="45" spans="1:4" x14ac:dyDescent="0.4">
      <c r="A45" s="22"/>
      <c r="B45" s="22"/>
      <c r="C45" s="22"/>
      <c r="D45" s="22"/>
    </row>
    <row r="46" spans="1:4" x14ac:dyDescent="0.4">
      <c r="A46" s="22"/>
      <c r="B46" s="22"/>
      <c r="C46" s="22"/>
      <c r="D46" s="22"/>
    </row>
    <row r="48" spans="1:4" x14ac:dyDescent="0.4">
      <c r="A48" s="20" t="s">
        <v>186</v>
      </c>
    </row>
    <row r="49" spans="1:2" x14ac:dyDescent="0.4">
      <c r="A49" s="2" t="s">
        <v>2</v>
      </c>
      <c r="B49" s="2" t="s">
        <v>4</v>
      </c>
    </row>
    <row r="50" spans="1:2" x14ac:dyDescent="0.4">
      <c r="A50" s="2" t="s">
        <v>252</v>
      </c>
      <c r="B50" s="2">
        <v>115500</v>
      </c>
    </row>
    <row r="51" spans="1:2" x14ac:dyDescent="0.4">
      <c r="A51" s="2" t="s">
        <v>317</v>
      </c>
      <c r="B51" s="2">
        <v>0</v>
      </c>
    </row>
    <row r="52" spans="1:2" x14ac:dyDescent="0.4">
      <c r="A52" s="2" t="s">
        <v>359</v>
      </c>
      <c r="B52" s="2">
        <v>115500</v>
      </c>
    </row>
    <row r="53" spans="1:2" x14ac:dyDescent="0.4">
      <c r="A53" s="2" t="s">
        <v>360</v>
      </c>
      <c r="B53" s="2"/>
    </row>
    <row r="54" spans="1:2" x14ac:dyDescent="0.4">
      <c r="A54" s="2" t="s">
        <v>361</v>
      </c>
      <c r="B54" s="2"/>
    </row>
    <row r="55" spans="1:2" x14ac:dyDescent="0.4">
      <c r="A55" s="2" t="s">
        <v>364</v>
      </c>
      <c r="B55" s="2">
        <v>11550</v>
      </c>
    </row>
    <row r="56" spans="1:2" x14ac:dyDescent="0.4">
      <c r="A56" s="2" t="s">
        <v>362</v>
      </c>
      <c r="B56" s="2"/>
    </row>
    <row r="57" spans="1:2" x14ac:dyDescent="0.4">
      <c r="A57" s="2" t="s">
        <v>363</v>
      </c>
      <c r="B57" s="2"/>
    </row>
    <row r="58" spans="1:2" x14ac:dyDescent="0.4">
      <c r="A58" s="2"/>
      <c r="B58" s="2"/>
    </row>
    <row r="59" spans="1:2" x14ac:dyDescent="0.4">
      <c r="A59" s="2" t="s">
        <v>365</v>
      </c>
      <c r="B59" s="2">
        <f>B52-B55</f>
        <v>103950</v>
      </c>
    </row>
    <row r="60" spans="1:2" x14ac:dyDescent="0.4">
      <c r="A60" s="2"/>
      <c r="B60" s="2"/>
    </row>
    <row r="62" spans="1:2" x14ac:dyDescent="0.4">
      <c r="A62" s="20" t="s">
        <v>366</v>
      </c>
    </row>
    <row r="63" spans="1:2" ht="25.8" x14ac:dyDescent="0.5">
      <c r="A63" s="24" t="s">
        <v>373</v>
      </c>
    </row>
    <row r="64" spans="1:2" x14ac:dyDescent="0.4">
      <c r="A64" s="20" t="s">
        <v>367</v>
      </c>
    </row>
    <row r="65" spans="1:6" x14ac:dyDescent="0.4">
      <c r="A65" s="20" t="s">
        <v>368</v>
      </c>
    </row>
    <row r="69" spans="1:6" x14ac:dyDescent="0.4">
      <c r="F69" s="20" t="s">
        <v>372</v>
      </c>
    </row>
    <row r="70" spans="1:6" x14ac:dyDescent="0.4">
      <c r="F70" s="20" t="s">
        <v>369</v>
      </c>
    </row>
    <row r="71" spans="1:6" x14ac:dyDescent="0.4">
      <c r="F71" s="20" t="s">
        <v>371</v>
      </c>
    </row>
    <row r="72" spans="1:6" x14ac:dyDescent="0.4">
      <c r="F72" s="20" t="s">
        <v>370</v>
      </c>
    </row>
  </sheetData>
  <hyperlinks>
    <hyperlink ref="A63" r:id="rId1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41" workbookViewId="0">
      <selection activeCell="A62" sqref="A62"/>
    </sheetView>
  </sheetViews>
  <sheetFormatPr defaultRowHeight="19.8" x14ac:dyDescent="0.4"/>
  <cols>
    <col min="1" max="1" width="52.88671875" style="20" customWidth="1"/>
    <col min="2" max="2" width="15.77734375" style="20" customWidth="1"/>
    <col min="3" max="3" width="15" style="20" customWidth="1"/>
    <col min="4" max="4" width="11.5546875" style="20" customWidth="1"/>
    <col min="5" max="5" width="8.88671875" style="20"/>
    <col min="6" max="6" width="28.33203125" style="20" customWidth="1"/>
    <col min="7" max="7" width="14.77734375" style="20" customWidth="1"/>
    <col min="8" max="16384" width="8.88671875" style="20"/>
  </cols>
  <sheetData>
    <row r="1" spans="1:7" x14ac:dyDescent="0.4">
      <c r="A1" s="1" t="s">
        <v>374</v>
      </c>
      <c r="B1" s="1"/>
      <c r="C1" s="1"/>
    </row>
    <row r="2" spans="1:7" x14ac:dyDescent="0.4">
      <c r="A2" s="1" t="s">
        <v>1</v>
      </c>
      <c r="B2" s="1"/>
      <c r="C2" s="1"/>
    </row>
    <row r="3" spans="1:7" x14ac:dyDescent="0.4">
      <c r="A3" s="3" t="s">
        <v>2</v>
      </c>
      <c r="B3" s="3" t="s">
        <v>3</v>
      </c>
      <c r="C3" s="3" t="s">
        <v>4</v>
      </c>
    </row>
    <row r="4" spans="1:7" x14ac:dyDescent="0.4">
      <c r="A4" s="2" t="s">
        <v>6</v>
      </c>
      <c r="B4" s="2">
        <v>5660000</v>
      </c>
      <c r="C4" s="2"/>
      <c r="F4" s="20" t="s">
        <v>230</v>
      </c>
    </row>
    <row r="5" spans="1:7" x14ac:dyDescent="0.4">
      <c r="A5" s="2" t="s">
        <v>375</v>
      </c>
      <c r="B5" s="2">
        <v>30000</v>
      </c>
      <c r="C5" s="2"/>
      <c r="F5" s="22" t="s">
        <v>17</v>
      </c>
      <c r="G5" s="22">
        <v>500000</v>
      </c>
    </row>
    <row r="6" spans="1:7" x14ac:dyDescent="0.4">
      <c r="A6" s="2" t="s">
        <v>376</v>
      </c>
      <c r="B6" s="2">
        <v>20000</v>
      </c>
      <c r="C6" s="2"/>
      <c r="F6" s="22" t="s">
        <v>379</v>
      </c>
      <c r="G6" s="22"/>
    </row>
    <row r="7" spans="1:7" x14ac:dyDescent="0.4">
      <c r="A7" s="2" t="s">
        <v>377</v>
      </c>
      <c r="B7" s="2">
        <v>35000</v>
      </c>
      <c r="C7" s="2"/>
      <c r="F7" s="22" t="s">
        <v>380</v>
      </c>
      <c r="G7" s="22">
        <v>2000000</v>
      </c>
    </row>
    <row r="8" spans="1:7" x14ac:dyDescent="0.4">
      <c r="A8" s="2" t="s">
        <v>244</v>
      </c>
      <c r="B8" s="2"/>
      <c r="C8" s="2">
        <v>5745000</v>
      </c>
      <c r="F8" s="22" t="s">
        <v>381</v>
      </c>
      <c r="G8" s="22">
        <v>18000</v>
      </c>
    </row>
    <row r="9" spans="1:7" x14ac:dyDescent="0.4">
      <c r="A9" s="2" t="s">
        <v>228</v>
      </c>
      <c r="B9" s="2"/>
      <c r="C9" s="22"/>
      <c r="F9" s="22" t="s">
        <v>382</v>
      </c>
      <c r="G9" s="22">
        <v>1300</v>
      </c>
    </row>
    <row r="10" spans="1:7" x14ac:dyDescent="0.4">
      <c r="A10" s="2" t="s">
        <v>378</v>
      </c>
      <c r="B10" s="2">
        <v>2119300</v>
      </c>
      <c r="C10" s="2"/>
      <c r="F10" s="22" t="s">
        <v>26</v>
      </c>
      <c r="G10" s="22">
        <f>SUM(G5:G9)</f>
        <v>2519300</v>
      </c>
    </row>
    <row r="11" spans="1:7" x14ac:dyDescent="0.4">
      <c r="A11" s="2" t="s">
        <v>388</v>
      </c>
      <c r="B11" s="2">
        <v>50000</v>
      </c>
      <c r="C11" s="2"/>
      <c r="F11" s="22"/>
      <c r="G11" s="22"/>
    </row>
    <row r="12" spans="1:7" x14ac:dyDescent="0.4">
      <c r="A12" s="2" t="s">
        <v>384</v>
      </c>
      <c r="B12" s="2">
        <v>80000</v>
      </c>
      <c r="C12" s="2"/>
      <c r="F12" s="22" t="s">
        <v>27</v>
      </c>
      <c r="G12" s="22"/>
    </row>
    <row r="13" spans="1:7" x14ac:dyDescent="0.4">
      <c r="A13" s="2" t="s">
        <v>385</v>
      </c>
      <c r="B13" s="2">
        <v>44000</v>
      </c>
      <c r="C13" s="2"/>
      <c r="F13" s="22" t="s">
        <v>383</v>
      </c>
      <c r="G13" s="22">
        <v>400000</v>
      </c>
    </row>
    <row r="14" spans="1:7" x14ac:dyDescent="0.4">
      <c r="A14" s="2" t="s">
        <v>386</v>
      </c>
      <c r="B14" s="2">
        <v>120000</v>
      </c>
      <c r="C14" s="2"/>
      <c r="F14" s="22" t="s">
        <v>168</v>
      </c>
      <c r="G14" s="22">
        <f>G10-G13</f>
        <v>2119300</v>
      </c>
    </row>
    <row r="15" spans="1:7" x14ac:dyDescent="0.4">
      <c r="A15" s="2" t="s">
        <v>387</v>
      </c>
      <c r="B15" s="2">
        <v>37000</v>
      </c>
      <c r="C15" s="2"/>
      <c r="F15" s="22"/>
      <c r="G15" s="22"/>
    </row>
    <row r="16" spans="1:7" x14ac:dyDescent="0.4">
      <c r="A16" s="2" t="s">
        <v>389</v>
      </c>
      <c r="B16" s="2">
        <v>11500</v>
      </c>
      <c r="C16" s="2"/>
      <c r="F16" s="22"/>
      <c r="G16" s="22"/>
    </row>
    <row r="17" spans="1:7" x14ac:dyDescent="0.4">
      <c r="A17" s="2" t="s">
        <v>336</v>
      </c>
      <c r="B17" s="2">
        <v>15000</v>
      </c>
      <c r="C17" s="2"/>
      <c r="F17" s="22"/>
      <c r="G17" s="22"/>
    </row>
    <row r="18" spans="1:7" x14ac:dyDescent="0.4">
      <c r="A18" s="2" t="s">
        <v>390</v>
      </c>
      <c r="B18" s="2">
        <v>7500</v>
      </c>
      <c r="C18" s="2"/>
    </row>
    <row r="19" spans="1:7" x14ac:dyDescent="0.4">
      <c r="A19" s="2" t="s">
        <v>391</v>
      </c>
      <c r="B19" s="2">
        <v>17500</v>
      </c>
      <c r="C19" s="2"/>
    </row>
    <row r="20" spans="1:7" x14ac:dyDescent="0.4">
      <c r="A20" s="2" t="s">
        <v>392</v>
      </c>
      <c r="B20" s="2">
        <v>20000</v>
      </c>
      <c r="C20" s="2"/>
    </row>
    <row r="21" spans="1:7" x14ac:dyDescent="0.4">
      <c r="A21" s="2" t="s">
        <v>393</v>
      </c>
      <c r="B21" s="2"/>
      <c r="C21" s="2"/>
    </row>
    <row r="22" spans="1:7" x14ac:dyDescent="0.4">
      <c r="A22" s="2" t="s">
        <v>394</v>
      </c>
      <c r="B22" s="2">
        <v>75000</v>
      </c>
      <c r="C22" s="2"/>
    </row>
    <row r="23" spans="1:7" x14ac:dyDescent="0.4">
      <c r="A23" s="2" t="s">
        <v>395</v>
      </c>
      <c r="B23" s="2">
        <v>50000</v>
      </c>
      <c r="C23" s="2"/>
    </row>
    <row r="24" spans="1:7" x14ac:dyDescent="0.4">
      <c r="A24" s="2" t="s">
        <v>396</v>
      </c>
      <c r="B24" s="2">
        <v>200000</v>
      </c>
      <c r="C24" s="2"/>
    </row>
    <row r="25" spans="1:7" x14ac:dyDescent="0.4">
      <c r="A25" s="2" t="s">
        <v>245</v>
      </c>
      <c r="B25" s="2"/>
      <c r="C25" s="2">
        <v>2846800</v>
      </c>
    </row>
    <row r="26" spans="1:7" x14ac:dyDescent="0.4">
      <c r="A26" s="2" t="s">
        <v>397</v>
      </c>
      <c r="B26" s="2"/>
      <c r="C26" s="2">
        <v>2898200</v>
      </c>
    </row>
    <row r="27" spans="1:7" x14ac:dyDescent="0.4">
      <c r="A27" s="20" t="s">
        <v>405</v>
      </c>
      <c r="B27" s="2"/>
      <c r="C27" s="22">
        <v>118200</v>
      </c>
    </row>
    <row r="28" spans="1:7" x14ac:dyDescent="0.4">
      <c r="A28" s="2" t="s">
        <v>181</v>
      </c>
      <c r="B28" s="2"/>
      <c r="C28" s="2">
        <f>C26-C27</f>
        <v>2780000</v>
      </c>
    </row>
    <row r="29" spans="1:7" x14ac:dyDescent="0.4">
      <c r="A29" s="2" t="s">
        <v>182</v>
      </c>
      <c r="B29" s="2"/>
      <c r="C29" s="2"/>
    </row>
    <row r="30" spans="1:7" x14ac:dyDescent="0.4">
      <c r="A30" s="2" t="s">
        <v>399</v>
      </c>
      <c r="B30" s="2"/>
      <c r="C30" s="2">
        <v>400000</v>
      </c>
    </row>
    <row r="31" spans="1:7" x14ac:dyDescent="0.4">
      <c r="A31" s="2" t="s">
        <v>398</v>
      </c>
      <c r="B31" s="2"/>
      <c r="C31" s="2"/>
    </row>
    <row r="32" spans="1:7" x14ac:dyDescent="0.4">
      <c r="A32" s="2" t="s">
        <v>358</v>
      </c>
      <c r="B32" s="2"/>
      <c r="C32" s="2">
        <f>C28-C30</f>
        <v>2380000</v>
      </c>
    </row>
    <row r="33" spans="1:4" x14ac:dyDescent="0.4">
      <c r="A33" s="2"/>
      <c r="B33" s="2"/>
      <c r="C33" s="2"/>
    </row>
    <row r="35" spans="1:4" x14ac:dyDescent="0.4">
      <c r="A35" s="20" t="s">
        <v>186</v>
      </c>
    </row>
    <row r="36" spans="1:4" x14ac:dyDescent="0.4">
      <c r="A36" s="2" t="s">
        <v>2</v>
      </c>
      <c r="B36" s="2" t="s">
        <v>4</v>
      </c>
    </row>
    <row r="37" spans="1:4" x14ac:dyDescent="0.4">
      <c r="A37" s="2" t="s">
        <v>252</v>
      </c>
      <c r="B37" s="2">
        <f>C32</f>
        <v>2380000</v>
      </c>
    </row>
    <row r="38" spans="1:4" x14ac:dyDescent="0.4">
      <c r="A38" s="2" t="s">
        <v>253</v>
      </c>
      <c r="B38" s="2"/>
    </row>
    <row r="39" spans="1:4" x14ac:dyDescent="0.4">
      <c r="A39" s="2" t="s">
        <v>400</v>
      </c>
      <c r="B39" s="2">
        <v>65500</v>
      </c>
    </row>
    <row r="40" spans="1:4" x14ac:dyDescent="0.4">
      <c r="A40" s="2" t="s">
        <v>401</v>
      </c>
      <c r="B40" s="2">
        <v>60000</v>
      </c>
    </row>
    <row r="41" spans="1:4" x14ac:dyDescent="0.4">
      <c r="A41" s="2" t="s">
        <v>404</v>
      </c>
      <c r="B41" s="2">
        <v>20000</v>
      </c>
    </row>
    <row r="42" spans="1:4" x14ac:dyDescent="0.4">
      <c r="A42" s="2" t="s">
        <v>359</v>
      </c>
      <c r="B42" s="2">
        <f>B37+B39+B40-B41</f>
        <v>2485500</v>
      </c>
      <c r="C42" s="20" t="s">
        <v>402</v>
      </c>
      <c r="D42" s="25">
        <v>0.15</v>
      </c>
    </row>
    <row r="43" spans="1:4" x14ac:dyDescent="0.4">
      <c r="A43" s="2" t="s">
        <v>228</v>
      </c>
      <c r="B43" s="2"/>
      <c r="C43" s="20" t="s">
        <v>403</v>
      </c>
      <c r="D43" s="25">
        <v>0.1</v>
      </c>
    </row>
    <row r="44" spans="1:4" x14ac:dyDescent="0.4">
      <c r="A44" s="2" t="s">
        <v>406</v>
      </c>
      <c r="B44" s="2">
        <v>100000</v>
      </c>
    </row>
    <row r="45" spans="1:4" x14ac:dyDescent="0.4">
      <c r="A45" s="2" t="s">
        <v>415</v>
      </c>
      <c r="B45" s="2">
        <f>B42-B44</f>
        <v>2385500</v>
      </c>
    </row>
    <row r="47" spans="1:4" x14ac:dyDescent="0.4">
      <c r="A47" s="20" t="s">
        <v>416</v>
      </c>
    </row>
    <row r="48" spans="1:4" x14ac:dyDescent="0.4">
      <c r="A48" s="20" t="s">
        <v>417</v>
      </c>
    </row>
    <row r="49" spans="1:2" x14ac:dyDescent="0.4">
      <c r="A49" s="20" t="s">
        <v>216</v>
      </c>
    </row>
    <row r="50" spans="1:2" x14ac:dyDescent="0.4">
      <c r="A50" s="20" t="s">
        <v>418</v>
      </c>
    </row>
    <row r="51" spans="1:2" x14ac:dyDescent="0.4">
      <c r="A51" s="20" t="s">
        <v>268</v>
      </c>
      <c r="B51" s="20">
        <f>596375-9000</f>
        <v>587375</v>
      </c>
    </row>
    <row r="53" spans="1:2" x14ac:dyDescent="0.4">
      <c r="A53" s="20" t="s">
        <v>412</v>
      </c>
    </row>
    <row r="55" spans="1:2" x14ac:dyDescent="0.4">
      <c r="A55" s="22" t="s">
        <v>407</v>
      </c>
      <c r="B55" s="22">
        <v>2780000</v>
      </c>
    </row>
    <row r="56" spans="1:2" x14ac:dyDescent="0.4">
      <c r="A56" s="22" t="s">
        <v>408</v>
      </c>
      <c r="B56" s="22">
        <v>105500</v>
      </c>
    </row>
    <row r="57" spans="1:2" x14ac:dyDescent="0.4">
      <c r="A57" s="22" t="s">
        <v>409</v>
      </c>
      <c r="B57" s="22">
        <f>SUM(B55:B56)</f>
        <v>2885500</v>
      </c>
    </row>
    <row r="58" spans="1:2" x14ac:dyDescent="0.4">
      <c r="A58" s="22" t="s">
        <v>410</v>
      </c>
      <c r="B58" s="22"/>
    </row>
    <row r="59" spans="1:2" x14ac:dyDescent="0.4">
      <c r="A59" s="22" t="s">
        <v>411</v>
      </c>
      <c r="B59" s="22"/>
    </row>
    <row r="60" spans="1:2" x14ac:dyDescent="0.4">
      <c r="A60" s="22" t="s">
        <v>413</v>
      </c>
      <c r="B60" s="22"/>
    </row>
    <row r="61" spans="1:2" x14ac:dyDescent="0.4">
      <c r="A61" s="22" t="s">
        <v>414</v>
      </c>
      <c r="B61" s="22">
        <v>100000</v>
      </c>
    </row>
    <row r="62" spans="1:2" x14ac:dyDescent="0.4">
      <c r="A62" s="22"/>
      <c r="B62" s="22"/>
    </row>
    <row r="63" spans="1:2" x14ac:dyDescent="0.4">
      <c r="A63" s="22"/>
      <c r="B63" s="2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B1" sqref="B1"/>
    </sheetView>
  </sheetViews>
  <sheetFormatPr defaultRowHeight="18" x14ac:dyDescent="0.35"/>
  <cols>
    <col min="1" max="1" width="51.6640625" style="1" customWidth="1"/>
    <col min="2" max="2" width="17.6640625" style="1" customWidth="1"/>
    <col min="3" max="3" width="13.44140625" style="1" customWidth="1"/>
    <col min="4" max="5" width="8.88671875" style="1"/>
    <col min="6" max="6" width="31.5546875" style="1" customWidth="1"/>
    <col min="7" max="7" width="15.21875" style="1" customWidth="1"/>
    <col min="8" max="16384" width="8.88671875" style="1"/>
  </cols>
  <sheetData>
    <row r="1" spans="1:10" x14ac:dyDescent="0.35">
      <c r="A1" s="1" t="s">
        <v>419</v>
      </c>
    </row>
    <row r="2" spans="1:10" x14ac:dyDescent="0.35">
      <c r="A2" s="1" t="s">
        <v>1</v>
      </c>
    </row>
    <row r="3" spans="1:10" x14ac:dyDescent="0.35">
      <c r="A3" s="3" t="s">
        <v>2</v>
      </c>
      <c r="B3" s="3" t="s">
        <v>3</v>
      </c>
      <c r="C3" s="3" t="s">
        <v>4</v>
      </c>
    </row>
    <row r="4" spans="1:10" x14ac:dyDescent="0.35">
      <c r="A4" s="2" t="s">
        <v>6</v>
      </c>
      <c r="B4" s="2">
        <v>2350000</v>
      </c>
      <c r="C4" s="2"/>
      <c r="F4" s="1" t="s">
        <v>423</v>
      </c>
    </row>
    <row r="5" spans="1:10" x14ac:dyDescent="0.35">
      <c r="A5" s="2" t="s">
        <v>420</v>
      </c>
      <c r="B5" s="2">
        <v>60000</v>
      </c>
      <c r="C5" s="2"/>
      <c r="F5" s="1" t="s">
        <v>425</v>
      </c>
    </row>
    <row r="6" spans="1:10" x14ac:dyDescent="0.35">
      <c r="A6" s="2" t="s">
        <v>421</v>
      </c>
      <c r="B6" s="2">
        <v>60000</v>
      </c>
      <c r="C6" s="2"/>
      <c r="F6" s="1" t="s">
        <v>426</v>
      </c>
    </row>
    <row r="7" spans="1:10" x14ac:dyDescent="0.35">
      <c r="A7" s="2" t="s">
        <v>422</v>
      </c>
      <c r="B7" s="2">
        <v>25000</v>
      </c>
      <c r="C7" s="2"/>
    </row>
    <row r="8" spans="1:10" x14ac:dyDescent="0.35">
      <c r="A8" s="2" t="s">
        <v>337</v>
      </c>
      <c r="B8" s="2">
        <v>35000</v>
      </c>
      <c r="C8" s="2"/>
      <c r="F8" s="1" t="s">
        <v>429</v>
      </c>
    </row>
    <row r="9" spans="1:10" x14ac:dyDescent="0.35">
      <c r="A9" s="2" t="s">
        <v>424</v>
      </c>
      <c r="B9" s="2">
        <v>150000</v>
      </c>
      <c r="C9" s="2"/>
      <c r="F9" s="2" t="s">
        <v>430</v>
      </c>
      <c r="G9" s="2">
        <v>200000</v>
      </c>
      <c r="I9" s="1" t="s">
        <v>437</v>
      </c>
      <c r="J9" s="1" t="s">
        <v>438</v>
      </c>
    </row>
    <row r="10" spans="1:10" x14ac:dyDescent="0.35">
      <c r="A10" s="2" t="s">
        <v>427</v>
      </c>
      <c r="B10" s="2">
        <v>120000</v>
      </c>
      <c r="C10" s="2"/>
      <c r="F10" s="1" t="s">
        <v>434</v>
      </c>
      <c r="G10" s="2"/>
      <c r="H10" s="1" t="s">
        <v>435</v>
      </c>
    </row>
    <row r="11" spans="1:10" x14ac:dyDescent="0.35">
      <c r="A11" s="2" t="s">
        <v>326</v>
      </c>
      <c r="B11" s="2"/>
      <c r="C11" s="2">
        <v>2800000</v>
      </c>
      <c r="F11" s="2" t="s">
        <v>380</v>
      </c>
      <c r="G11" s="2">
        <v>1000000</v>
      </c>
    </row>
    <row r="12" spans="1:10" x14ac:dyDescent="0.35">
      <c r="A12" s="2" t="s">
        <v>428</v>
      </c>
      <c r="B12" s="2">
        <v>1400000</v>
      </c>
      <c r="C12" s="2"/>
      <c r="F12" s="2" t="s">
        <v>436</v>
      </c>
      <c r="G12" s="2">
        <v>100000</v>
      </c>
    </row>
    <row r="13" spans="1:10" x14ac:dyDescent="0.35">
      <c r="A13" s="2" t="s">
        <v>446</v>
      </c>
      <c r="B13" s="2">
        <v>200000</v>
      </c>
      <c r="C13" s="2"/>
      <c r="F13" s="2" t="s">
        <v>233</v>
      </c>
      <c r="G13" s="2">
        <v>400000</v>
      </c>
      <c r="J13" s="2" t="s">
        <v>431</v>
      </c>
    </row>
    <row r="14" spans="1:10" x14ac:dyDescent="0.35">
      <c r="A14" s="2" t="s">
        <v>447</v>
      </c>
      <c r="B14" s="2">
        <v>15000</v>
      </c>
      <c r="C14" s="2"/>
      <c r="F14" s="2" t="s">
        <v>26</v>
      </c>
      <c r="G14" s="2">
        <f>SUM(G9:G13)</f>
        <v>1700000</v>
      </c>
    </row>
    <row r="15" spans="1:10" x14ac:dyDescent="0.35">
      <c r="A15" s="2" t="s">
        <v>311</v>
      </c>
      <c r="B15" s="2">
        <v>140000</v>
      </c>
      <c r="C15" s="2"/>
      <c r="F15" s="2" t="s">
        <v>27</v>
      </c>
      <c r="G15" s="2"/>
      <c r="J15" s="1" t="s">
        <v>432</v>
      </c>
    </row>
    <row r="16" spans="1:10" x14ac:dyDescent="0.35">
      <c r="A16" s="2" t="s">
        <v>468</v>
      </c>
      <c r="B16" s="2"/>
      <c r="C16" s="2"/>
      <c r="F16" s="2" t="s">
        <v>445</v>
      </c>
      <c r="G16" s="2">
        <v>300000</v>
      </c>
    </row>
    <row r="17" spans="1:10" x14ac:dyDescent="0.35">
      <c r="A17" s="2" t="s">
        <v>448</v>
      </c>
      <c r="B17" s="2">
        <v>150000</v>
      </c>
      <c r="C17" s="2"/>
      <c r="F17" s="2" t="s">
        <v>168</v>
      </c>
      <c r="G17" s="2">
        <f>1400000</f>
        <v>1400000</v>
      </c>
    </row>
    <row r="18" spans="1:10" x14ac:dyDescent="0.35">
      <c r="A18" s="2" t="s">
        <v>449</v>
      </c>
      <c r="B18" s="2">
        <v>100000</v>
      </c>
      <c r="C18" s="2"/>
      <c r="F18" s="2"/>
      <c r="G18" s="2"/>
      <c r="I18" s="1" t="s">
        <v>433</v>
      </c>
    </row>
    <row r="19" spans="1:10" x14ac:dyDescent="0.35">
      <c r="A19" s="2" t="s">
        <v>450</v>
      </c>
      <c r="B19" s="2">
        <v>150000</v>
      </c>
      <c r="C19" s="2"/>
      <c r="F19" s="2"/>
      <c r="G19" s="2"/>
    </row>
    <row r="20" spans="1:10" x14ac:dyDescent="0.35">
      <c r="A20" s="2" t="s">
        <v>465</v>
      </c>
      <c r="B20" s="2">
        <v>140000</v>
      </c>
      <c r="C20" s="2"/>
      <c r="H20" s="1" t="s">
        <v>441</v>
      </c>
      <c r="I20" s="1" t="s">
        <v>439</v>
      </c>
    </row>
    <row r="21" spans="1:10" x14ac:dyDescent="0.35">
      <c r="A21" s="2" t="s">
        <v>448</v>
      </c>
      <c r="B21" s="2">
        <v>70000</v>
      </c>
      <c r="C21" s="2"/>
    </row>
    <row r="22" spans="1:10" x14ac:dyDescent="0.35">
      <c r="A22" s="2" t="s">
        <v>466</v>
      </c>
      <c r="B22" s="2">
        <v>25000</v>
      </c>
      <c r="C22" s="2"/>
      <c r="H22" s="1" t="s">
        <v>442</v>
      </c>
    </row>
    <row r="23" spans="1:10" x14ac:dyDescent="0.35">
      <c r="A23" s="2" t="s">
        <v>354</v>
      </c>
      <c r="B23" s="2"/>
      <c r="C23" s="2">
        <v>2390000</v>
      </c>
    </row>
    <row r="24" spans="1:10" x14ac:dyDescent="0.35">
      <c r="A24" s="2" t="s">
        <v>467</v>
      </c>
      <c r="B24" s="2"/>
      <c r="C24" s="2">
        <f>C11-C23</f>
        <v>410000</v>
      </c>
      <c r="J24" s="1" t="s">
        <v>444</v>
      </c>
    </row>
    <row r="25" spans="1:10" x14ac:dyDescent="0.35">
      <c r="A25" s="2" t="s">
        <v>180</v>
      </c>
      <c r="B25" s="2"/>
      <c r="C25" s="2">
        <v>0</v>
      </c>
      <c r="J25" s="1" t="s">
        <v>443</v>
      </c>
    </row>
    <row r="26" spans="1:10" x14ac:dyDescent="0.35">
      <c r="A26" s="2" t="s">
        <v>181</v>
      </c>
      <c r="B26" s="2"/>
      <c r="C26" s="2">
        <v>410000</v>
      </c>
      <c r="J26" s="1">
        <v>300000</v>
      </c>
    </row>
    <row r="27" spans="1:10" x14ac:dyDescent="0.35">
      <c r="A27" s="1" t="s">
        <v>470</v>
      </c>
      <c r="B27" s="2"/>
      <c r="C27" s="2">
        <v>205000</v>
      </c>
    </row>
    <row r="28" spans="1:10" x14ac:dyDescent="0.35">
      <c r="A28" s="2" t="s">
        <v>469</v>
      </c>
      <c r="B28" s="2"/>
      <c r="C28" s="2"/>
    </row>
    <row r="29" spans="1:10" x14ac:dyDescent="0.35">
      <c r="A29" s="2"/>
      <c r="B29" s="2"/>
      <c r="C29" s="2"/>
    </row>
    <row r="30" spans="1:10" x14ac:dyDescent="0.35">
      <c r="A30" s="2" t="s">
        <v>471</v>
      </c>
      <c r="B30" s="2"/>
      <c r="C30" s="2">
        <v>205000</v>
      </c>
    </row>
    <row r="31" spans="1:10" x14ac:dyDescent="0.35">
      <c r="A31" s="2"/>
      <c r="B31" s="2"/>
      <c r="C31" s="2"/>
    </row>
    <row r="32" spans="1:10" x14ac:dyDescent="0.35">
      <c r="A32" s="2"/>
      <c r="B32" s="2"/>
      <c r="C32" s="2"/>
    </row>
    <row r="34" spans="1:9" ht="19.8" x14ac:dyDescent="0.4">
      <c r="A34" s="20" t="s">
        <v>186</v>
      </c>
      <c r="B34" s="20"/>
    </row>
    <row r="35" spans="1:9" x14ac:dyDescent="0.35">
      <c r="A35" s="2" t="s">
        <v>2</v>
      </c>
      <c r="B35" s="2" t="s">
        <v>4</v>
      </c>
    </row>
    <row r="36" spans="1:9" x14ac:dyDescent="0.35">
      <c r="A36" s="2" t="s">
        <v>252</v>
      </c>
      <c r="B36" s="2">
        <v>205000</v>
      </c>
    </row>
    <row r="37" spans="1:9" x14ac:dyDescent="0.35">
      <c r="A37" s="2" t="s">
        <v>473</v>
      </c>
      <c r="B37" s="2"/>
    </row>
    <row r="38" spans="1:9" x14ac:dyDescent="0.35">
      <c r="A38" s="2" t="s">
        <v>472</v>
      </c>
      <c r="B38" s="2">
        <v>200000</v>
      </c>
    </row>
    <row r="39" spans="1:9" x14ac:dyDescent="0.35">
      <c r="A39" s="2" t="s">
        <v>474</v>
      </c>
      <c r="B39" s="2">
        <v>100000</v>
      </c>
    </row>
    <row r="40" spans="1:9" x14ac:dyDescent="0.35">
      <c r="A40" s="2" t="s">
        <v>475</v>
      </c>
      <c r="B40" s="2">
        <v>42500</v>
      </c>
    </row>
    <row r="41" spans="1:9" x14ac:dyDescent="0.35">
      <c r="A41" s="2" t="s">
        <v>359</v>
      </c>
      <c r="B41" s="2">
        <f>SUM(B36:B40)</f>
        <v>547500</v>
      </c>
      <c r="F41" s="1" t="s">
        <v>454</v>
      </c>
    </row>
    <row r="42" spans="1:9" x14ac:dyDescent="0.35">
      <c r="A42" s="2" t="s">
        <v>360</v>
      </c>
      <c r="B42" s="2">
        <v>37625</v>
      </c>
    </row>
    <row r="43" spans="1:9" x14ac:dyDescent="0.35">
      <c r="A43" s="2" t="s">
        <v>415</v>
      </c>
      <c r="B43" s="2">
        <f>B41-B42</f>
        <v>509875</v>
      </c>
      <c r="F43" s="1" t="s">
        <v>455</v>
      </c>
    </row>
    <row r="44" spans="1:9" x14ac:dyDescent="0.35">
      <c r="A44" s="2"/>
      <c r="B44" s="2"/>
      <c r="I44" s="1" t="s">
        <v>460</v>
      </c>
    </row>
    <row r="45" spans="1:9" x14ac:dyDescent="0.35">
      <c r="F45" s="1" t="s">
        <v>456</v>
      </c>
    </row>
    <row r="46" spans="1:9" x14ac:dyDescent="0.35">
      <c r="A46" s="1" t="s">
        <v>481</v>
      </c>
      <c r="F46" s="1" t="s">
        <v>457</v>
      </c>
      <c r="I46" s="1" t="s">
        <v>461</v>
      </c>
    </row>
    <row r="47" spans="1:9" x14ac:dyDescent="0.35">
      <c r="A47" s="2" t="s">
        <v>482</v>
      </c>
      <c r="B47" s="2">
        <v>0</v>
      </c>
    </row>
    <row r="48" spans="1:9" ht="25.8" x14ac:dyDescent="0.5">
      <c r="A48" s="27" t="s">
        <v>483</v>
      </c>
      <c r="B48" s="2">
        <v>987.5</v>
      </c>
      <c r="F48" s="1" t="s">
        <v>440</v>
      </c>
    </row>
    <row r="49" spans="1:6" x14ac:dyDescent="0.35">
      <c r="A49" s="2" t="s">
        <v>486</v>
      </c>
      <c r="B49" s="2"/>
      <c r="F49" s="1" t="s">
        <v>458</v>
      </c>
    </row>
    <row r="50" spans="1:6" x14ac:dyDescent="0.35">
      <c r="A50" s="2" t="s">
        <v>484</v>
      </c>
      <c r="B50" s="2">
        <v>15000</v>
      </c>
      <c r="F50" s="1" t="s">
        <v>459</v>
      </c>
    </row>
    <row r="51" spans="1:6" x14ac:dyDescent="0.35">
      <c r="A51" s="2" t="s">
        <v>485</v>
      </c>
      <c r="B51" s="2"/>
    </row>
    <row r="52" spans="1:6" x14ac:dyDescent="0.35">
      <c r="A52" s="2" t="s">
        <v>487</v>
      </c>
      <c r="B52" s="2">
        <v>15000</v>
      </c>
    </row>
    <row r="53" spans="1:6" x14ac:dyDescent="0.35">
      <c r="A53" s="2" t="s">
        <v>488</v>
      </c>
      <c r="B53" s="2">
        <v>29012.5</v>
      </c>
    </row>
    <row r="55" spans="1:6" x14ac:dyDescent="0.35">
      <c r="A55" s="1" t="s">
        <v>476</v>
      </c>
    </row>
    <row r="56" spans="1:6" x14ac:dyDescent="0.35">
      <c r="A56" s="1" t="s">
        <v>477</v>
      </c>
    </row>
    <row r="57" spans="1:6" x14ac:dyDescent="0.35">
      <c r="A57" s="1" t="s">
        <v>489</v>
      </c>
    </row>
    <row r="58" spans="1:6" x14ac:dyDescent="0.35">
      <c r="A58" s="2" t="s">
        <v>255</v>
      </c>
      <c r="B58" s="2">
        <v>410000</v>
      </c>
    </row>
    <row r="59" spans="1:6" x14ac:dyDescent="0.35">
      <c r="A59" s="2" t="s">
        <v>478</v>
      </c>
      <c r="B59" s="2">
        <v>342500</v>
      </c>
    </row>
    <row r="60" spans="1:6" x14ac:dyDescent="0.35">
      <c r="A60" s="2" t="s">
        <v>257</v>
      </c>
      <c r="B60" s="2">
        <v>752500</v>
      </c>
    </row>
    <row r="61" spans="1:6" x14ac:dyDescent="0.35">
      <c r="A61" s="2" t="s">
        <v>480</v>
      </c>
      <c r="B61" s="2">
        <v>37625</v>
      </c>
    </row>
    <row r="62" spans="1:6" x14ac:dyDescent="0.35">
      <c r="A62" s="2" t="s">
        <v>479</v>
      </c>
      <c r="B62" s="21"/>
    </row>
    <row r="63" spans="1:6" x14ac:dyDescent="0.35">
      <c r="A63" s="2" t="s">
        <v>201</v>
      </c>
      <c r="B63" s="2"/>
    </row>
    <row r="66" spans="1:3" x14ac:dyDescent="0.35">
      <c r="A66" s="1" t="s">
        <v>451</v>
      </c>
    </row>
    <row r="68" spans="1:3" x14ac:dyDescent="0.35">
      <c r="A68" s="2" t="s">
        <v>2</v>
      </c>
      <c r="B68" s="2" t="s">
        <v>452</v>
      </c>
      <c r="C68" s="2" t="s">
        <v>453</v>
      </c>
    </row>
    <row r="69" spans="1:3" x14ac:dyDescent="0.35">
      <c r="A69" s="2" t="s">
        <v>302</v>
      </c>
      <c r="B69" s="2">
        <v>2000000</v>
      </c>
      <c r="C69" s="2">
        <v>1000000</v>
      </c>
    </row>
    <row r="70" spans="1:3" x14ac:dyDescent="0.35">
      <c r="A70" s="2" t="s">
        <v>464</v>
      </c>
      <c r="B70" s="21">
        <v>140000</v>
      </c>
      <c r="C70" s="21">
        <v>70000</v>
      </c>
    </row>
    <row r="71" spans="1:3" x14ac:dyDescent="0.35">
      <c r="A71" s="2" t="s">
        <v>462</v>
      </c>
      <c r="B71" s="2">
        <v>150000</v>
      </c>
      <c r="C71" s="26">
        <v>75000</v>
      </c>
    </row>
    <row r="72" spans="1:3" x14ac:dyDescent="0.35">
      <c r="A72" s="2" t="s">
        <v>463</v>
      </c>
      <c r="B72" s="2"/>
      <c r="C72" s="2"/>
    </row>
    <row r="73" spans="1:3" x14ac:dyDescent="0.35">
      <c r="A73" s="2" t="s">
        <v>490</v>
      </c>
      <c r="B73" s="2">
        <v>140000</v>
      </c>
      <c r="C73" s="2">
        <v>70000</v>
      </c>
    </row>
    <row r="74" spans="1:3" x14ac:dyDescent="0.35">
      <c r="A74" s="2"/>
      <c r="B74" s="2"/>
      <c r="C74" s="2"/>
    </row>
    <row r="75" spans="1:3" x14ac:dyDescent="0.35">
      <c r="A75" s="2"/>
      <c r="B75" s="2"/>
      <c r="C75" s="2"/>
    </row>
  </sheetData>
  <hyperlinks>
    <hyperlink ref="A48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2079</vt:lpstr>
      <vt:lpstr>Notes</vt:lpstr>
      <vt:lpstr>2080</vt:lpstr>
      <vt:lpstr>2081</vt:lpstr>
      <vt:lpstr>2068</vt:lpstr>
      <vt:lpstr>PP23</vt:lpstr>
      <vt:lpstr>2067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2026-01-05T15:42:40Z</cp:lastPrinted>
  <dcterms:created xsi:type="dcterms:W3CDTF">2026-01-05T14:18:27Z</dcterms:created>
  <dcterms:modified xsi:type="dcterms:W3CDTF">2026-01-12T15:47:21Z</dcterms:modified>
</cp:coreProperties>
</file>